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O14" i="1" l="1"/>
  <c r="H28" i="3" l="1"/>
  <c r="H29" i="3"/>
  <c r="H30" i="3"/>
  <c r="H32" i="3"/>
  <c r="H33" i="3"/>
  <c r="H34" i="3"/>
  <c r="H35" i="3"/>
  <c r="H36" i="3"/>
  <c r="H37" i="3"/>
  <c r="H38" i="3"/>
  <c r="H40" i="3"/>
  <c r="H41" i="3"/>
  <c r="H43" i="3"/>
  <c r="H44" i="3"/>
  <c r="H45" i="3"/>
  <c r="H46" i="3"/>
  <c r="H48" i="3"/>
  <c r="H49" i="3"/>
  <c r="F28" i="3"/>
  <c r="F29" i="3"/>
  <c r="F30" i="3"/>
  <c r="F32" i="3"/>
  <c r="F33" i="3"/>
  <c r="F34" i="3"/>
  <c r="F35" i="3"/>
  <c r="F36" i="3"/>
  <c r="F37" i="3"/>
  <c r="F38" i="3"/>
  <c r="F39" i="3"/>
  <c r="F40" i="3"/>
  <c r="F41" i="3"/>
  <c r="F43" i="3"/>
  <c r="F44" i="3"/>
  <c r="F45" i="3"/>
  <c r="F46" i="3"/>
  <c r="F48" i="3"/>
  <c r="F49" i="3"/>
  <c r="H13" i="3"/>
  <c r="H14" i="3"/>
  <c r="H15" i="3"/>
  <c r="H16" i="3"/>
  <c r="H17" i="3"/>
  <c r="H19" i="3"/>
  <c r="H20" i="3"/>
  <c r="F13" i="3"/>
  <c r="F14" i="3"/>
  <c r="F16" i="3"/>
  <c r="F17" i="3"/>
  <c r="F19" i="3"/>
  <c r="F20" i="3"/>
  <c r="G31" i="3"/>
  <c r="H31" i="3" s="1"/>
  <c r="I31" i="3"/>
  <c r="J31" i="3"/>
  <c r="K31" i="3"/>
  <c r="E31" i="3"/>
  <c r="F31" i="3" s="1"/>
  <c r="G39" i="3"/>
  <c r="H39" i="3" s="1"/>
  <c r="I39" i="3"/>
  <c r="J39" i="3"/>
  <c r="K39" i="3"/>
  <c r="E39" i="3"/>
  <c r="G43" i="3"/>
  <c r="G42" i="3" s="1"/>
  <c r="H42" i="3" s="1"/>
  <c r="I43" i="3"/>
  <c r="I42" i="3" s="1"/>
  <c r="J43" i="3"/>
  <c r="J42" i="3" s="1"/>
  <c r="K43" i="3"/>
  <c r="K42" i="3" s="1"/>
  <c r="E43" i="3"/>
  <c r="E42" i="3" s="1"/>
  <c r="F42" i="3" s="1"/>
  <c r="G27" i="3"/>
  <c r="I27" i="3"/>
  <c r="I26" i="3" s="1"/>
  <c r="J27" i="3"/>
  <c r="K27" i="3"/>
  <c r="E27" i="3"/>
  <c r="O13" i="1"/>
  <c r="O12" i="1"/>
  <c r="O11" i="1"/>
  <c r="O10" i="1"/>
  <c r="O9" i="1"/>
  <c r="M14" i="1"/>
  <c r="M13" i="1"/>
  <c r="M12" i="1"/>
  <c r="M11" i="1"/>
  <c r="M10" i="1"/>
  <c r="M9" i="1"/>
  <c r="K15" i="1"/>
  <c r="K14" i="1"/>
  <c r="K13" i="1"/>
  <c r="K12" i="1"/>
  <c r="K11" i="1"/>
  <c r="K10" i="1"/>
  <c r="K9" i="1"/>
  <c r="K29" i="1"/>
  <c r="I29" i="1"/>
  <c r="G29" i="1"/>
  <c r="I15" i="1"/>
  <c r="I14" i="1"/>
  <c r="I13" i="1"/>
  <c r="I12" i="1"/>
  <c r="I11" i="1"/>
  <c r="I10" i="1"/>
  <c r="I9" i="1"/>
  <c r="G15" i="1"/>
  <c r="G14" i="1"/>
  <c r="G13" i="1"/>
  <c r="G12" i="1"/>
  <c r="G10" i="1"/>
  <c r="G9" i="1"/>
  <c r="G11" i="1"/>
  <c r="K18" i="3"/>
  <c r="J18" i="3"/>
  <c r="I18" i="3"/>
  <c r="G18" i="3"/>
  <c r="H18" i="3" s="1"/>
  <c r="E18" i="3"/>
  <c r="F18" i="3" s="1"/>
  <c r="K15" i="3"/>
  <c r="J15" i="3"/>
  <c r="I15" i="3"/>
  <c r="G15" i="3"/>
  <c r="E15" i="3"/>
  <c r="F15" i="3" s="1"/>
  <c r="K12" i="3"/>
  <c r="J12" i="3"/>
  <c r="I12" i="3"/>
  <c r="G12" i="3"/>
  <c r="H12" i="3" s="1"/>
  <c r="E12" i="3"/>
  <c r="F12" i="3" s="1"/>
  <c r="J15" i="1"/>
  <c r="E26" i="3" l="1"/>
  <c r="E50" i="3" s="1"/>
  <c r="F50" i="3" s="1"/>
  <c r="G26" i="3"/>
  <c r="G50" i="3" s="1"/>
  <c r="H50" i="3" s="1"/>
  <c r="H27" i="3"/>
  <c r="J26" i="3"/>
  <c r="J50" i="3" s="1"/>
  <c r="F27" i="3"/>
  <c r="I50" i="3"/>
  <c r="K26" i="3"/>
  <c r="K50" i="3" s="1"/>
  <c r="G11" i="3"/>
  <c r="H11" i="3" s="1"/>
  <c r="E11" i="3"/>
  <c r="F11" i="3" s="1"/>
  <c r="K11" i="3"/>
  <c r="J11" i="3"/>
  <c r="I11" i="3"/>
  <c r="F15" i="1"/>
  <c r="H26" i="3" l="1"/>
  <c r="F26" i="3"/>
</calcChain>
</file>

<file path=xl/sharedStrings.xml><?xml version="1.0" encoding="utf-8"?>
<sst xmlns="http://schemas.openxmlformats.org/spreadsheetml/2006/main" count="496" uniqueCount="158">
  <si>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</si>
  <si>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</si>
  <si>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</si>
  <si>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</si>
  <si>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</si>
  <si>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</si>
  <si>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</si>
  <si>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</si>
  <si>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</si>
  <si>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</si>
  <si>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</si>
  <si>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</si>
  <si>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</si>
  <si>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</si>
  <si>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</si>
  <si>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</si>
  <si>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</si>
  <si>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</si>
  <si>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</si>
  <si>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</si>
  <si>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</si>
  <si>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</si>
  <si>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</si>
  <si>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</si>
  <si>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</si>
  <si>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</si>
  <si>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</si>
  <si>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</si>
  <si>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</si>
  <si>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</si>
  <si>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</si>
  <si>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</si>
  <si>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</si>
  <si>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</si>
  <si>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</si>
  <si>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</si>
  <si>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</si>
  <si>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</si>
  <si>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</si>
  <si>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</si>
  <si>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</si>
  <si>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</si>
  <si>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</si>
  <si>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</si>
  <si>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</si>
  <si>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</si>
  <si>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</si>
  <si>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</si>
  <si>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</si>
  <si>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</si>
  <si>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</si>
  <si>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</si>
  <si>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</si>
  <si>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</si>
  <si>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</si>
  <si>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</si>
  <si>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</si>
  <si>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</si>
  <si>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FINANCIJSKI PLAN PRORAČUNSKOG KORISNIKA CENTRA LIČE FARAGUNA LABIN
ZA 2023. I PROJEKCIJA ZA 2024. I 2025. GODINU</t>
  </si>
  <si>
    <t>09 Obrazovanje</t>
  </si>
  <si>
    <t>091 Preškolsko i osnovno obrazovanje</t>
  </si>
  <si>
    <t>0912 Osnovno obrazovanje</t>
  </si>
  <si>
    <t>Prihodi od prodaje proizvoda i robe te pruženih usluga i prihodi od donacija</t>
  </si>
  <si>
    <t>PLAN 2023 (€)</t>
  </si>
  <si>
    <t>IZVRŠENJE 2021 (€)</t>
  </si>
  <si>
    <t>5.9.000001</t>
  </si>
  <si>
    <t>5.9.000003</t>
  </si>
  <si>
    <t>3.9.000001</t>
  </si>
  <si>
    <t>6.9.000001</t>
  </si>
  <si>
    <t xml:space="preserve">1.1.001   </t>
  </si>
  <si>
    <t xml:space="preserve">5.1.001   </t>
  </si>
  <si>
    <t>EUR</t>
  </si>
  <si>
    <t>KN</t>
  </si>
  <si>
    <t>5. POMOĆI  - DRŽAVNA RIZNICA</t>
  </si>
  <si>
    <t>Pomoći državna riznica</t>
  </si>
  <si>
    <t>1.1.001</t>
  </si>
  <si>
    <t xml:space="preserve">Pomoći </t>
  </si>
  <si>
    <t>Donacije</t>
  </si>
  <si>
    <t>Pomoći decentralizirana sredstva</t>
  </si>
  <si>
    <t>Financijski rashodi</t>
  </si>
  <si>
    <t>Kaitalna ulaganja u osnovno školstvo</t>
  </si>
  <si>
    <t>Rashodi za dodatna ulaganja na nefinancijskoj imovini</t>
  </si>
  <si>
    <t>4.9.000001</t>
  </si>
  <si>
    <t>PRIHODI ZA POSEBNE NAMJENE</t>
  </si>
  <si>
    <t>Prihodi za posebne namjene</t>
  </si>
  <si>
    <t>RASHODI</t>
  </si>
  <si>
    <t>POZICIJA</t>
  </si>
  <si>
    <t>BROJ KONTA</t>
  </si>
  <si>
    <t>VRSTA RASHODA / IZDATAKA</t>
  </si>
  <si>
    <t>PLAN 2022 (€)</t>
  </si>
  <si>
    <t>PROJEKCIJA 2024</t>
  </si>
  <si>
    <t>PROJEKCIJA 2025</t>
  </si>
  <si>
    <t/>
  </si>
  <si>
    <t>SVEUKUPNO RASHODI / IZDACI</t>
  </si>
  <si>
    <t>Razdjel</t>
  </si>
  <si>
    <t>500</t>
  </si>
  <si>
    <t>UPRAVNI ODJEL ZA DRUŠTVENE DJELATNOSTI</t>
  </si>
  <si>
    <t>Proračunski korisnik</t>
  </si>
  <si>
    <t>10645</t>
  </si>
  <si>
    <t>CENTAR LIČE FARAGUNA LABIN</t>
  </si>
  <si>
    <t>Program</t>
  </si>
  <si>
    <t>5002</t>
  </si>
  <si>
    <t>Obrazovanje</t>
  </si>
  <si>
    <t>Aktivnost</t>
  </si>
  <si>
    <t>A500003</t>
  </si>
  <si>
    <t>Financiranje djelatnosti osnovnog školstva</t>
  </si>
  <si>
    <t xml:space="preserve">Funkcijska klasifikacija </t>
  </si>
  <si>
    <t>09</t>
  </si>
  <si>
    <t>091</t>
  </si>
  <si>
    <t>Predškolsko i osnovno obrazovanje</t>
  </si>
  <si>
    <t>0912</t>
  </si>
  <si>
    <t>Osnovno obrazovanje</t>
  </si>
  <si>
    <t xml:space="preserve">Izvor </t>
  </si>
  <si>
    <t>1.</t>
  </si>
  <si>
    <t>OPĆI PRIHODI I PRIMICI</t>
  </si>
  <si>
    <t>1.1.</t>
  </si>
  <si>
    <t>PRIHODI IZ NADLEŽNOG PRORAČUNA</t>
  </si>
  <si>
    <t>1.PRIHODI IZ NADLEŽNOG PRORAČUNA</t>
  </si>
  <si>
    <t>3</t>
  </si>
  <si>
    <t>32</t>
  </si>
  <si>
    <t>3.</t>
  </si>
  <si>
    <t>VLASTITI PRIHODI</t>
  </si>
  <si>
    <t>3.9.</t>
  </si>
  <si>
    <t>3.VLASTITI PRIHODI - PRIHODI KORISNIKA</t>
  </si>
  <si>
    <t>4.</t>
  </si>
  <si>
    <t>4.9.</t>
  </si>
  <si>
    <t>4.PRIHODI ZA POSEBNE NAMJENE - PRIHODI KORISNIKA</t>
  </si>
  <si>
    <t>31</t>
  </si>
  <si>
    <t>5.</t>
  </si>
  <si>
    <t>POMOĆI</t>
  </si>
  <si>
    <t>5.1.</t>
  </si>
  <si>
    <t>5. POTPORE ZA DECENTRALIZIRANE FUNKCIJE OSNOVNOG OBRAZOVANJA</t>
  </si>
  <si>
    <t>34</t>
  </si>
  <si>
    <t>5.9.</t>
  </si>
  <si>
    <t>5. POMOĆI - PRIHODI KORISNIKA GL 02</t>
  </si>
  <si>
    <t>6.</t>
  </si>
  <si>
    <t>DONACIJE</t>
  </si>
  <si>
    <t>6.9.</t>
  </si>
  <si>
    <t>6.DONACIJE - PRIHODI KORISNIKA</t>
  </si>
  <si>
    <t>4</t>
  </si>
  <si>
    <t>42</t>
  </si>
  <si>
    <t>45</t>
  </si>
  <si>
    <t>A500006</t>
  </si>
  <si>
    <t>Osiguranje pomoćnika učenicima s teškoćama</t>
  </si>
  <si>
    <t>A500008</t>
  </si>
  <si>
    <t>Sufinanciranje boravka djece</t>
  </si>
  <si>
    <t>41</t>
  </si>
  <si>
    <t>Kapitalni projekt</t>
  </si>
  <si>
    <t>K500001</t>
  </si>
  <si>
    <t>Kapitalna ulaganja osnovnog školstva</t>
  </si>
  <si>
    <t>K500002</t>
  </si>
  <si>
    <t>Projekt opremanja školske kuhinje</t>
  </si>
  <si>
    <t xml:space="preserve">VLASTITI PRIHODI-REZULTAT </t>
  </si>
  <si>
    <t>DONACIJE-REZULTAT</t>
  </si>
  <si>
    <t>IZVRŠENJE 2021.(KN)</t>
  </si>
  <si>
    <t>Pomoći  -državna riznica</t>
  </si>
  <si>
    <t>Pomoći -decentralizirana sredstva</t>
  </si>
  <si>
    <t>FINANCIJSKI PLAN PRORAČUNSKOG KORISNIKA CENTRA LIČE FARAGUNA LABIN 
ZA 2023.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</si>
</sst>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\ #,##0.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Calibri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3F3F3F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7"/>
        <bgColor rgb="FFFFFF97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B9E9FF"/>
        <bgColor rgb="FFB9E9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theme="3" tint="0.79998168889431442"/>
        <bgColor rgb="FFFEDE01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</borders>
  <cellStyleXfs count="3">
    <xf numFmtId="0" fontId="0" fillId="0" borderId="0"/>
    <xf numFmtId="0" fontId="19" fillId="5" borderId="6" applyNumberFormat="0" applyAlignment="0" applyProtection="0"/>
    <xf numFmtId="0" fontId="2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3" fontId="18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11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0" fontId="23" fillId="0" borderId="3" xfId="2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24" fillId="0" borderId="3" xfId="2" applyNumberFormat="1" applyFont="1" applyFill="1" applyBorder="1" applyAlignment="1">
      <alignment horizontal="left" vertical="center" wrapText="1" readingOrder="1"/>
    </xf>
    <xf numFmtId="0" fontId="24" fillId="0" borderId="3" xfId="2" applyNumberFormat="1" applyFont="1" applyFill="1" applyBorder="1" applyAlignment="1">
      <alignment horizontal="right" vertical="center" wrapText="1" readingOrder="1"/>
    </xf>
    <xf numFmtId="164" fontId="24" fillId="6" borderId="3" xfId="2" applyNumberFormat="1" applyFont="1" applyFill="1" applyBorder="1" applyAlignment="1">
      <alignment horizontal="right" vertical="center" wrapText="1" readingOrder="1"/>
    </xf>
    <xf numFmtId="0" fontId="24" fillId="0" borderId="3" xfId="2" applyNumberFormat="1" applyFont="1" applyFill="1" applyBorder="1" applyAlignment="1">
      <alignment vertical="center" wrapText="1" readingOrder="1"/>
    </xf>
    <xf numFmtId="4" fontId="24" fillId="0" borderId="3" xfId="2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24" fillId="6" borderId="3" xfId="2" applyNumberFormat="1" applyFont="1" applyFill="1" applyBorder="1" applyAlignment="1">
      <alignment vertical="center" wrapText="1" readingOrder="1"/>
    </xf>
    <xf numFmtId="0" fontId="25" fillId="0" borderId="3" xfId="2" applyNumberFormat="1" applyFont="1" applyFill="1" applyBorder="1" applyAlignment="1">
      <alignment horizontal="right" vertical="center" wrapText="1" readingOrder="1"/>
    </xf>
    <xf numFmtId="4" fontId="25" fillId="6" borderId="3" xfId="2" applyNumberFormat="1" applyFont="1" applyFill="1" applyBorder="1" applyAlignment="1">
      <alignment vertical="center" wrapText="1" readingOrder="1"/>
    </xf>
    <xf numFmtId="164" fontId="25" fillId="6" borderId="3" xfId="2" applyNumberFormat="1" applyFont="1" applyFill="1" applyBorder="1" applyAlignment="1">
      <alignment horizontal="right" vertical="center" wrapText="1" readingOrder="1"/>
    </xf>
    <xf numFmtId="4" fontId="25" fillId="0" borderId="3" xfId="2" applyNumberFormat="1" applyFont="1" applyFill="1" applyBorder="1" applyAlignment="1">
      <alignment horizontal="right" vertical="center" wrapText="1" readingOrder="1"/>
    </xf>
    <xf numFmtId="0" fontId="25" fillId="0" borderId="3" xfId="2" applyNumberFormat="1" applyFont="1" applyFill="1" applyBorder="1" applyAlignment="1">
      <alignment vertical="center" wrapText="1" readingOrder="1"/>
    </xf>
    <xf numFmtId="164" fontId="25" fillId="0" borderId="3" xfId="2" applyNumberFormat="1" applyFont="1" applyFill="1" applyBorder="1" applyAlignment="1">
      <alignment horizontal="right" vertical="center" wrapText="1" readingOrder="1"/>
    </xf>
    <xf numFmtId="4" fontId="21" fillId="6" borderId="7" xfId="2" applyNumberFormat="1" applyFont="1" applyFill="1" applyBorder="1" applyAlignment="1">
      <alignment vertical="center" wrapText="1" readingOrder="1"/>
    </xf>
    <xf numFmtId="164" fontId="21" fillId="6" borderId="7" xfId="2" applyNumberFormat="1" applyFont="1" applyFill="1" applyBorder="1" applyAlignment="1">
      <alignment horizontal="right" vertical="center" wrapText="1" readingOrder="1"/>
    </xf>
    <xf numFmtId="164" fontId="21" fillId="0" borderId="7" xfId="2" applyNumberFormat="1" applyFont="1" applyFill="1" applyBorder="1" applyAlignment="1">
      <alignment horizontal="right" vertical="center" wrapText="1" readingOrder="1"/>
    </xf>
    <xf numFmtId="3" fontId="26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0" fontId="21" fillId="8" borderId="7" xfId="2" applyNumberFormat="1" applyFont="1" applyFill="1" applyBorder="1" applyAlignment="1">
      <alignment horizontal="left" vertical="center" wrapText="1" readingOrder="1"/>
    </xf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3" fontId="27" fillId="2" borderId="4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3" fontId="28" fillId="2" borderId="4" xfId="0" applyNumberFormat="1" applyFont="1" applyFill="1" applyBorder="1" applyAlignment="1">
      <alignment horizontal="right"/>
    </xf>
    <xf numFmtId="3" fontId="28" fillId="2" borderId="3" xfId="0" applyNumberFormat="1" applyFont="1" applyFill="1" applyBorder="1" applyAlignment="1">
      <alignment horizontal="right"/>
    </xf>
    <xf numFmtId="0" fontId="22" fillId="0" borderId="7" xfId="2" applyNumberFormat="1" applyFont="1" applyFill="1" applyBorder="1" applyAlignment="1">
      <alignment vertical="center" wrapText="1" readingOrder="1"/>
    </xf>
    <xf numFmtId="4" fontId="22" fillId="0" borderId="7" xfId="2" applyNumberFormat="1" applyFont="1" applyFill="1" applyBorder="1" applyAlignment="1">
      <alignment vertical="center" wrapText="1" readingOrder="1"/>
    </xf>
    <xf numFmtId="0" fontId="22" fillId="0" borderId="7" xfId="2" applyNumberFormat="1" applyFont="1" applyFill="1" applyBorder="1" applyAlignment="1">
      <alignment horizontal="right" vertical="center" wrapText="1" readingOrder="1"/>
    </xf>
    <xf numFmtId="0" fontId="29" fillId="9" borderId="7" xfId="2" applyNumberFormat="1" applyFont="1" applyFill="1" applyBorder="1" applyAlignment="1">
      <alignment horizontal="left" vertical="center" wrapText="1" readingOrder="1"/>
    </xf>
    <xf numFmtId="0" fontId="29" fillId="9" borderId="7" xfId="2" applyNumberFormat="1" applyFont="1" applyFill="1" applyBorder="1" applyAlignment="1">
      <alignment vertical="center" wrapText="1" readingOrder="1"/>
    </xf>
    <xf numFmtId="4" fontId="29" fillId="9" borderId="7" xfId="2" applyNumberFormat="1" applyFont="1" applyFill="1" applyBorder="1" applyAlignment="1">
      <alignment vertical="center" wrapText="1" readingOrder="1"/>
    </xf>
    <xf numFmtId="164" fontId="29" fillId="9" borderId="7" xfId="2" applyNumberFormat="1" applyFont="1" applyFill="1" applyBorder="1" applyAlignment="1">
      <alignment horizontal="right" vertical="center" wrapText="1" readingOrder="1"/>
    </xf>
    <xf numFmtId="0" fontId="29" fillId="10" borderId="7" xfId="2" applyNumberFormat="1" applyFont="1" applyFill="1" applyBorder="1" applyAlignment="1">
      <alignment horizontal="left" vertical="center" wrapText="1" readingOrder="1"/>
    </xf>
    <xf numFmtId="0" fontId="29" fillId="10" borderId="7" xfId="2" applyNumberFormat="1" applyFont="1" applyFill="1" applyBorder="1" applyAlignment="1">
      <alignment vertical="center" wrapText="1" readingOrder="1"/>
    </xf>
    <xf numFmtId="4" fontId="29" fillId="10" borderId="7" xfId="2" applyNumberFormat="1" applyFont="1" applyFill="1" applyBorder="1" applyAlignment="1">
      <alignment vertical="center" wrapText="1" readingOrder="1"/>
    </xf>
    <xf numFmtId="164" fontId="29" fillId="10" borderId="7" xfId="2" applyNumberFormat="1" applyFont="1" applyFill="1" applyBorder="1" applyAlignment="1">
      <alignment horizontal="right" vertical="center" wrapText="1" readingOrder="1"/>
    </xf>
    <xf numFmtId="0" fontId="29" fillId="11" borderId="7" xfId="2" applyNumberFormat="1" applyFont="1" applyFill="1" applyBorder="1" applyAlignment="1">
      <alignment horizontal="left" vertical="center" wrapText="1" readingOrder="1"/>
    </xf>
    <xf numFmtId="0" fontId="29" fillId="11" borderId="7" xfId="2" applyNumberFormat="1" applyFont="1" applyFill="1" applyBorder="1" applyAlignment="1">
      <alignment vertical="center" wrapText="1" readingOrder="1"/>
    </xf>
    <xf numFmtId="4" fontId="29" fillId="11" borderId="7" xfId="2" applyNumberFormat="1" applyFont="1" applyFill="1" applyBorder="1" applyAlignment="1">
      <alignment vertical="center" wrapText="1" readingOrder="1"/>
    </xf>
    <xf numFmtId="164" fontId="29" fillId="11" borderId="7" xfId="2" applyNumberFormat="1" applyFont="1" applyFill="1" applyBorder="1" applyAlignment="1">
      <alignment horizontal="right" vertical="center" wrapText="1" readingOrder="1"/>
    </xf>
    <xf numFmtId="0" fontId="21" fillId="12" borderId="7" xfId="2" applyNumberFormat="1" applyFont="1" applyFill="1" applyBorder="1" applyAlignment="1">
      <alignment horizontal="left" vertical="center" wrapText="1" readingOrder="1"/>
    </xf>
    <xf numFmtId="0" fontId="21" fillId="12" borderId="7" xfId="2" applyNumberFormat="1" applyFont="1" applyFill="1" applyBorder="1" applyAlignment="1">
      <alignment vertical="center" wrapText="1" readingOrder="1"/>
    </xf>
    <xf numFmtId="4" fontId="21" fillId="12" borderId="7" xfId="2" applyNumberFormat="1" applyFont="1" applyFill="1" applyBorder="1" applyAlignment="1">
      <alignment vertical="center" wrapText="1" readingOrder="1"/>
    </xf>
    <xf numFmtId="164" fontId="21" fillId="12" borderId="7" xfId="2" applyNumberFormat="1" applyFont="1" applyFill="1" applyBorder="1" applyAlignment="1">
      <alignment horizontal="right" vertical="center" wrapText="1" readingOrder="1"/>
    </xf>
    <xf numFmtId="0" fontId="21" fillId="13" borderId="7" xfId="2" applyNumberFormat="1" applyFont="1" applyFill="1" applyBorder="1" applyAlignment="1">
      <alignment horizontal="left" vertical="center" wrapText="1" readingOrder="1"/>
    </xf>
    <xf numFmtId="0" fontId="21" fillId="13" borderId="7" xfId="2" applyNumberFormat="1" applyFont="1" applyFill="1" applyBorder="1" applyAlignment="1">
      <alignment vertical="center" wrapText="1" readingOrder="1"/>
    </xf>
    <xf numFmtId="4" fontId="21" fillId="13" borderId="7" xfId="2" applyNumberFormat="1" applyFont="1" applyFill="1" applyBorder="1" applyAlignment="1">
      <alignment vertical="center" wrapText="1" readingOrder="1"/>
    </xf>
    <xf numFmtId="164" fontId="21" fillId="13" borderId="7" xfId="2" applyNumberFormat="1" applyFont="1" applyFill="1" applyBorder="1" applyAlignment="1">
      <alignment horizontal="right" vertical="center" wrapText="1" readingOrder="1"/>
    </xf>
    <xf numFmtId="0" fontId="21" fillId="14" borderId="7" xfId="2" applyNumberFormat="1" applyFont="1" applyFill="1" applyBorder="1" applyAlignment="1">
      <alignment horizontal="left" vertical="center" wrapText="1" readingOrder="1"/>
    </xf>
    <xf numFmtId="0" fontId="21" fillId="14" borderId="7" xfId="2" applyNumberFormat="1" applyFont="1" applyFill="1" applyBorder="1" applyAlignment="1">
      <alignment vertical="center" wrapText="1" readingOrder="1"/>
    </xf>
    <xf numFmtId="4" fontId="21" fillId="14" borderId="7" xfId="2" applyNumberFormat="1" applyFont="1" applyFill="1" applyBorder="1" applyAlignment="1">
      <alignment vertical="center" wrapText="1" readingOrder="1"/>
    </xf>
    <xf numFmtId="164" fontId="21" fillId="14" borderId="7" xfId="2" applyNumberFormat="1" applyFont="1" applyFill="1" applyBorder="1" applyAlignment="1">
      <alignment horizontal="right" vertical="center" wrapText="1" readingOrder="1"/>
    </xf>
    <xf numFmtId="0" fontId="21" fillId="15" borderId="7" xfId="2" applyNumberFormat="1" applyFont="1" applyFill="1" applyBorder="1" applyAlignment="1">
      <alignment horizontal="left" vertical="center" wrapText="1" readingOrder="1"/>
    </xf>
    <xf numFmtId="0" fontId="21" fillId="15" borderId="7" xfId="2" applyNumberFormat="1" applyFont="1" applyFill="1" applyBorder="1" applyAlignment="1">
      <alignment vertical="center" wrapText="1" readingOrder="1"/>
    </xf>
    <xf numFmtId="4" fontId="21" fillId="15" borderId="7" xfId="2" applyNumberFormat="1" applyFont="1" applyFill="1" applyBorder="1" applyAlignment="1">
      <alignment vertical="center" wrapText="1" readingOrder="1"/>
    </xf>
    <xf numFmtId="164" fontId="21" fillId="15" borderId="7" xfId="2" applyNumberFormat="1" applyFont="1" applyFill="1" applyBorder="1" applyAlignment="1">
      <alignment horizontal="right" vertical="center" wrapText="1" readingOrder="1"/>
    </xf>
    <xf numFmtId="0" fontId="21" fillId="16" borderId="7" xfId="2" applyNumberFormat="1" applyFont="1" applyFill="1" applyBorder="1" applyAlignment="1">
      <alignment horizontal="left" vertical="center" wrapText="1" readingOrder="1"/>
    </xf>
    <xf numFmtId="0" fontId="21" fillId="16" borderId="7" xfId="2" applyNumberFormat="1" applyFont="1" applyFill="1" applyBorder="1" applyAlignment="1">
      <alignment vertical="center" wrapText="1" readingOrder="1"/>
    </xf>
    <xf numFmtId="4" fontId="21" fillId="16" borderId="7" xfId="2" applyNumberFormat="1" applyFont="1" applyFill="1" applyBorder="1" applyAlignment="1">
      <alignment vertical="center" wrapText="1" readingOrder="1"/>
    </xf>
    <xf numFmtId="164" fontId="21" fillId="16" borderId="7" xfId="2" applyNumberFormat="1" applyFont="1" applyFill="1" applyBorder="1" applyAlignment="1">
      <alignment horizontal="right" vertical="center" wrapText="1" readingOrder="1"/>
    </xf>
    <xf numFmtId="0" fontId="21" fillId="17" borderId="7" xfId="2" applyNumberFormat="1" applyFont="1" applyFill="1" applyBorder="1" applyAlignment="1">
      <alignment horizontal="left" vertical="center" wrapText="1" readingOrder="1"/>
    </xf>
    <xf numFmtId="0" fontId="21" fillId="17" borderId="7" xfId="2" applyNumberFormat="1" applyFont="1" applyFill="1" applyBorder="1" applyAlignment="1">
      <alignment vertical="center" wrapText="1" readingOrder="1"/>
    </xf>
    <xf numFmtId="4" fontId="21" fillId="17" borderId="7" xfId="2" applyNumberFormat="1" applyFont="1" applyFill="1" applyBorder="1" applyAlignment="1">
      <alignment vertical="center" wrapText="1" readingOrder="1"/>
    </xf>
    <xf numFmtId="164" fontId="21" fillId="17" borderId="7" xfId="2" applyNumberFormat="1" applyFont="1" applyFill="1" applyBorder="1" applyAlignment="1">
      <alignment horizontal="right" vertical="center" wrapText="1" readingOrder="1"/>
    </xf>
    <xf numFmtId="0" fontId="21" fillId="18" borderId="7" xfId="2" applyNumberFormat="1" applyFont="1" applyFill="1" applyBorder="1" applyAlignment="1">
      <alignment horizontal="left" vertical="center" wrapText="1" readingOrder="1"/>
    </xf>
    <xf numFmtId="0" fontId="21" fillId="18" borderId="7" xfId="2" applyNumberFormat="1" applyFont="1" applyFill="1" applyBorder="1" applyAlignment="1">
      <alignment vertical="center" wrapText="1" readingOrder="1"/>
    </xf>
    <xf numFmtId="4" fontId="21" fillId="18" borderId="7" xfId="2" applyNumberFormat="1" applyFont="1" applyFill="1" applyBorder="1" applyAlignment="1">
      <alignment vertical="center" wrapText="1" readingOrder="1"/>
    </xf>
    <xf numFmtId="164" fontId="21" fillId="18" borderId="7" xfId="2" applyNumberFormat="1" applyFont="1" applyFill="1" applyBorder="1" applyAlignment="1">
      <alignment horizontal="right" vertical="center" wrapText="1" readingOrder="1"/>
    </xf>
    <xf numFmtId="0" fontId="21" fillId="8" borderId="7" xfId="2" applyNumberFormat="1" applyFont="1" applyFill="1" applyBorder="1" applyAlignment="1">
      <alignment vertical="center" wrapText="1" readingOrder="1"/>
    </xf>
    <xf numFmtId="4" fontId="21" fillId="8" borderId="7" xfId="2" applyNumberFormat="1" applyFont="1" applyFill="1" applyBorder="1" applyAlignment="1">
      <alignment vertical="center" wrapText="1" readingOrder="1"/>
    </xf>
    <xf numFmtId="164" fontId="21" fillId="8" borderId="7" xfId="2" applyNumberFormat="1" applyFont="1" applyFill="1" applyBorder="1" applyAlignment="1">
      <alignment horizontal="right" vertical="center" wrapText="1" readingOrder="1"/>
    </xf>
    <xf numFmtId="0" fontId="21" fillId="6" borderId="7" xfId="2" applyNumberFormat="1" applyFont="1" applyFill="1" applyBorder="1" applyAlignment="1">
      <alignment horizontal="left" vertical="center" wrapText="1" readingOrder="1"/>
    </xf>
    <xf numFmtId="0" fontId="21" fillId="6" borderId="7" xfId="2" applyNumberFormat="1" applyFont="1" applyFill="1" applyBorder="1" applyAlignment="1">
      <alignment vertical="center" wrapText="1" readingOrder="1"/>
    </xf>
    <xf numFmtId="0" fontId="21" fillId="0" borderId="7" xfId="2" applyNumberFormat="1" applyFont="1" applyFill="1" applyBorder="1" applyAlignment="1">
      <alignment horizontal="left" vertical="center" wrapText="1" readingOrder="1"/>
    </xf>
    <xf numFmtId="0" fontId="21" fillId="0" borderId="7" xfId="2" applyNumberFormat="1" applyFont="1" applyFill="1" applyBorder="1" applyAlignment="1">
      <alignment vertical="center" wrapText="1" readingOrder="1"/>
    </xf>
    <xf numFmtId="4" fontId="21" fillId="0" borderId="7" xfId="2" applyNumberFormat="1" applyFont="1" applyFill="1" applyBorder="1" applyAlignment="1">
      <alignment vertical="center" wrapText="1" readingOrder="1"/>
    </xf>
    <xf numFmtId="0" fontId="30" fillId="0" borderId="7" xfId="0" applyFont="1" applyFill="1" applyBorder="1"/>
    <xf numFmtId="0" fontId="21" fillId="19" borderId="7" xfId="2" applyNumberFormat="1" applyFont="1" applyFill="1" applyBorder="1" applyAlignment="1">
      <alignment horizontal="left" vertical="center" wrapText="1" readingOrder="1"/>
    </xf>
    <xf numFmtId="0" fontId="21" fillId="19" borderId="7" xfId="2" applyNumberFormat="1" applyFont="1" applyFill="1" applyBorder="1" applyAlignment="1">
      <alignment vertical="center" wrapText="1" readingOrder="1"/>
    </xf>
    <xf numFmtId="4" fontId="21" fillId="19" borderId="7" xfId="2" applyNumberFormat="1" applyFont="1" applyFill="1" applyBorder="1" applyAlignment="1">
      <alignment vertical="center" wrapText="1" readingOrder="1"/>
    </xf>
    <xf numFmtId="164" fontId="21" fillId="19" borderId="7" xfId="2" applyNumberFormat="1" applyFont="1" applyFill="1" applyBorder="1" applyAlignment="1">
      <alignment horizontal="right" vertical="center" wrapText="1" readingOrder="1"/>
    </xf>
    <xf numFmtId="4" fontId="31" fillId="6" borderId="7" xfId="2" applyNumberFormat="1" applyFont="1" applyFill="1" applyBorder="1" applyAlignment="1">
      <alignment vertical="center" wrapText="1" readingOrder="1"/>
    </xf>
    <xf numFmtId="164" fontId="31" fillId="6" borderId="7" xfId="2" applyNumberFormat="1" applyFont="1" applyFill="1" applyBorder="1" applyAlignment="1">
      <alignment horizontal="right" vertical="center" wrapText="1" readingOrder="1"/>
    </xf>
    <xf numFmtId="164" fontId="31" fillId="0" borderId="7" xfId="2" applyNumberFormat="1" applyFont="1" applyFill="1" applyBorder="1" applyAlignment="1">
      <alignment horizontal="right" vertical="center" wrapText="1" readingOrder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2" fillId="2" borderId="3" xfId="0" applyNumberFormat="1" applyFont="1" applyFill="1" applyBorder="1" applyAlignment="1" applyProtection="1">
      <alignment horizontal="right" vertical="center" wrapText="1"/>
    </xf>
    <xf numFmtId="3" fontId="14" fillId="2" borderId="4" xfId="0" applyNumberFormat="1" applyFont="1" applyFill="1" applyBorder="1" applyAlignment="1">
      <alignment horizontal="right"/>
    </xf>
    <xf numFmtId="0" fontId="32" fillId="7" borderId="3" xfId="0" applyNumberFormat="1" applyFont="1" applyFill="1" applyBorder="1" applyAlignment="1" applyProtection="1">
      <alignment horizontal="left" vertical="center" wrapText="1"/>
    </xf>
    <xf numFmtId="0" fontId="32" fillId="7" borderId="3" xfId="0" applyNumberFormat="1" applyFont="1" applyFill="1" applyBorder="1" applyAlignment="1" applyProtection="1">
      <alignment horizontal="right" vertical="center" wrapText="1"/>
    </xf>
    <xf numFmtId="4" fontId="33" fillId="7" borderId="6" xfId="1" applyNumberFormat="1" applyFont="1" applyFill="1" applyAlignment="1">
      <alignment horizontal="right" vertical="center" wrapText="1" readingOrder="1"/>
    </xf>
    <xf numFmtId="4" fontId="33" fillId="0" borderId="6" xfId="1" applyNumberFormat="1" applyFont="1" applyFill="1" applyAlignment="1">
      <alignment horizontal="right" vertical="center" wrapText="1" readingOrder="1"/>
    </xf>
    <xf numFmtId="4" fontId="34" fillId="0" borderId="6" xfId="1" applyNumberFormat="1" applyFont="1" applyFill="1" applyAlignment="1">
      <alignment horizontal="right" vertical="center" wrapText="1" readingOrder="1"/>
    </xf>
    <xf numFmtId="0" fontId="35" fillId="2" borderId="3" xfId="0" applyNumberFormat="1" applyFont="1" applyFill="1" applyBorder="1" applyAlignment="1" applyProtection="1">
      <alignment horizontal="right" vertical="center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3" fontId="28" fillId="7" borderId="4" xfId="0" applyNumberFormat="1" applyFont="1" applyFill="1" applyBorder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vertical="center" wrapText="1"/>
    </xf>
  </cellXfs>
  <cellStyles count="3">
    <cellStyle name="Izlaz" xfId="1" builtinId="21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4" workbookViewId="0">
      <selection activeCell="Q25" sqref="Q25"/>
    </sheetView>
  </sheetViews>
  <sheetFormatPr defaultRowHeight="15" x14ac:dyDescent="0.25"/>
  <cols>
    <col min="5" max="5" width="12.85546875" customWidth="1"/>
    <col min="6" max="15" width="16.85546875" customWidth="1"/>
    <col min="18" max="18" width="11.7109375" style="50" bestFit="1" customWidth="1"/>
  </cols>
  <sheetData>
    <row r="1" spans="1:15" ht="42" customHeight="1" x14ac:dyDescent="0.25">
      <c r="A1" s="156" t="s">
        <v>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5" ht="18" customHeight="1" x14ac:dyDescent="0.25">
      <c r="A2" s="5"/>
      <c r="B2" s="5"/>
      <c r="C2" s="5"/>
      <c r="D2" s="5"/>
      <c r="E2" s="5"/>
      <c r="F2" s="5"/>
      <c r="G2" s="29"/>
      <c r="H2" s="5"/>
      <c r="I2" s="29"/>
      <c r="J2" s="5"/>
      <c r="K2" s="29"/>
      <c r="L2" s="5"/>
      <c r="M2" s="29"/>
      <c r="N2" s="29"/>
      <c r="O2" s="5"/>
    </row>
    <row r="3" spans="1:15" ht="15.75" x14ac:dyDescent="0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73"/>
      <c r="M3" s="173"/>
      <c r="N3" s="173"/>
      <c r="O3" s="173"/>
    </row>
    <row r="4" spans="1:15" ht="18" x14ac:dyDescent="0.25">
      <c r="A4" s="5"/>
      <c r="B4" s="5"/>
      <c r="C4" s="5"/>
      <c r="D4" s="5"/>
      <c r="E4" s="5"/>
      <c r="F4" s="5"/>
      <c r="G4" s="29"/>
      <c r="H4" s="5"/>
      <c r="I4" s="29"/>
      <c r="J4" s="5"/>
      <c r="K4" s="29"/>
      <c r="L4" s="6"/>
      <c r="M4" s="6"/>
      <c r="N4" s="6"/>
      <c r="O4" s="6"/>
    </row>
    <row r="5" spans="1:15" ht="18" customHeight="1" x14ac:dyDescent="0.25">
      <c r="A5" s="156" t="s">
        <v>40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8"/>
      <c r="L6" s="8"/>
      <c r="M6" s="8"/>
      <c r="N6" s="8"/>
      <c r="O6" s="44" t="s">
        <v>45</v>
      </c>
    </row>
    <row r="7" spans="1:15" customFormat="1" ht="25.5" customHeight="1" x14ac:dyDescent="0.25">
      <c r="A7" s="32"/>
      <c r="B7" s="33"/>
      <c r="C7" s="33"/>
      <c r="D7" s="34"/>
      <c r="E7" s="35"/>
      <c r="F7" s="152" t="s">
        <v>42</v>
      </c>
      <c r="G7" s="153"/>
      <c r="H7" s="152" t="s">
        <v>43</v>
      </c>
      <c r="I7" s="153"/>
      <c r="J7" s="152" t="s">
        <v>48</v>
      </c>
      <c r="K7" s="153"/>
      <c r="L7" s="152" t="s">
        <v>49</v>
      </c>
      <c r="M7" s="153"/>
      <c r="N7" s="152" t="s">
        <v>50</v>
      </c>
      <c r="O7" s="153"/>
    </row>
    <row r="8" spans="1:15" customFormat="1" x14ac:dyDescent="0.25">
      <c r="A8" s="32"/>
      <c r="B8" s="33"/>
      <c r="C8" s="33"/>
      <c r="D8" s="34"/>
      <c r="E8" s="35"/>
      <c r="F8" s="4" t="s">
        <v>71</v>
      </c>
      <c r="G8" s="4" t="s">
        <v>72</v>
      </c>
      <c r="H8" s="4" t="s">
        <v>72</v>
      </c>
      <c r="I8" s="4" t="s">
        <v>71</v>
      </c>
      <c r="J8" s="4" t="s">
        <v>71</v>
      </c>
      <c r="K8" s="4" t="s">
        <v>72</v>
      </c>
      <c r="L8" s="4" t="s">
        <v>71</v>
      </c>
      <c r="M8" s="4" t="s">
        <v>72</v>
      </c>
      <c r="N8" s="4" t="s">
        <v>71</v>
      </c>
      <c r="O8" s="4" t="s">
        <v>72</v>
      </c>
    </row>
    <row r="9" spans="1:15" customFormat="1" x14ac:dyDescent="0.25">
      <c r="A9" s="174" t="s">
        <v>0</v>
      </c>
      <c r="B9" s="170"/>
      <c r="C9" s="170"/>
      <c r="D9" s="170"/>
      <c r="E9" s="175"/>
      <c r="F9" s="36">
        <v>360314.36857123894</v>
      </c>
      <c r="G9" s="36">
        <f>F9*7.5345</f>
        <v>2714788.61</v>
      </c>
      <c r="H9" s="36">
        <v>434001.06</v>
      </c>
      <c r="I9" s="36">
        <f t="shared" ref="I9:I15" si="0">H9*7.5345</f>
        <v>3269980.9865700002</v>
      </c>
      <c r="J9" s="36">
        <v>434130</v>
      </c>
      <c r="K9" s="36">
        <f t="shared" ref="K9:K15" si="1">J9*7.5345</f>
        <v>3270952.4850000003</v>
      </c>
      <c r="L9" s="36">
        <v>434130</v>
      </c>
      <c r="M9" s="36">
        <f t="shared" ref="M9:M14" si="2">L9*7.5345</f>
        <v>3270952.4850000003</v>
      </c>
      <c r="N9" s="36">
        <v>434130</v>
      </c>
      <c r="O9" s="36">
        <f t="shared" ref="O9:O14" si="3">N9*7.5345</f>
        <v>3270952.4850000003</v>
      </c>
    </row>
    <row r="10" spans="1:15" customFormat="1" x14ac:dyDescent="0.25">
      <c r="A10" s="166" t="s">
        <v>1</v>
      </c>
      <c r="B10" s="159"/>
      <c r="C10" s="159"/>
      <c r="D10" s="159"/>
      <c r="E10" s="172"/>
      <c r="F10" s="37">
        <v>360314.36857123894</v>
      </c>
      <c r="G10" s="37">
        <f>F10*7.5345</f>
        <v>2714788.61</v>
      </c>
      <c r="H10" s="37">
        <v>434001.06</v>
      </c>
      <c r="I10" s="37">
        <f t="shared" si="0"/>
        <v>3269980.9865700002</v>
      </c>
      <c r="J10" s="37">
        <v>434130</v>
      </c>
      <c r="K10" s="37">
        <f t="shared" si="1"/>
        <v>3270952.4850000003</v>
      </c>
      <c r="L10" s="37">
        <v>434130</v>
      </c>
      <c r="M10" s="37">
        <f t="shared" si="2"/>
        <v>3270952.4850000003</v>
      </c>
      <c r="N10" s="37">
        <v>434130</v>
      </c>
      <c r="O10" s="37">
        <f t="shared" si="3"/>
        <v>3270952.4850000003</v>
      </c>
    </row>
    <row r="11" spans="1:15" customFormat="1" x14ac:dyDescent="0.25">
      <c r="A11" s="176" t="s">
        <v>2</v>
      </c>
      <c r="B11" s="172"/>
      <c r="C11" s="172"/>
      <c r="D11" s="172"/>
      <c r="E11" s="172"/>
      <c r="F11" s="37">
        <v>0</v>
      </c>
      <c r="G11" s="37">
        <f>F11/7.5345</f>
        <v>0</v>
      </c>
      <c r="H11" s="37">
        <v>0</v>
      </c>
      <c r="I11" s="37">
        <f t="shared" si="0"/>
        <v>0</v>
      </c>
      <c r="J11" s="37">
        <v>0</v>
      </c>
      <c r="K11" s="37">
        <f t="shared" si="1"/>
        <v>0</v>
      </c>
      <c r="L11" s="37">
        <v>0</v>
      </c>
      <c r="M11" s="37">
        <f t="shared" si="2"/>
        <v>0</v>
      </c>
      <c r="N11" s="37">
        <v>0</v>
      </c>
      <c r="O11" s="37">
        <f t="shared" si="3"/>
        <v>0</v>
      </c>
    </row>
    <row r="12" spans="1:15" customFormat="1" x14ac:dyDescent="0.25">
      <c r="A12" s="45" t="s">
        <v>3</v>
      </c>
      <c r="B12" s="46"/>
      <c r="C12" s="46"/>
      <c r="D12" s="46"/>
      <c r="E12" s="46"/>
      <c r="F12" s="36">
        <v>362895.84444886842</v>
      </c>
      <c r="G12" s="36">
        <f>F12*7.5345</f>
        <v>2734238.7399999993</v>
      </c>
      <c r="H12" s="36">
        <v>439642.71</v>
      </c>
      <c r="I12" s="36">
        <f t="shared" si="0"/>
        <v>3312487.9984950004</v>
      </c>
      <c r="J12" s="36">
        <v>439030</v>
      </c>
      <c r="K12" s="36">
        <f t="shared" si="1"/>
        <v>3307871.5350000001</v>
      </c>
      <c r="L12" s="36">
        <v>434130</v>
      </c>
      <c r="M12" s="36">
        <f t="shared" si="2"/>
        <v>3270952.4850000003</v>
      </c>
      <c r="N12" s="36">
        <v>434130</v>
      </c>
      <c r="O12" s="36">
        <f t="shared" si="3"/>
        <v>3270952.4850000003</v>
      </c>
    </row>
    <row r="13" spans="1:15" customFormat="1" x14ac:dyDescent="0.25">
      <c r="A13" s="158" t="s">
        <v>4</v>
      </c>
      <c r="B13" s="159"/>
      <c r="C13" s="159"/>
      <c r="D13" s="159"/>
      <c r="E13" s="159"/>
      <c r="F13" s="37">
        <v>351673.41163979017</v>
      </c>
      <c r="G13" s="37">
        <f>F13*7.5345</f>
        <v>2649683.3199999994</v>
      </c>
      <c r="H13" s="37">
        <v>414743.78</v>
      </c>
      <c r="I13" s="37">
        <f t="shared" si="0"/>
        <v>3124887.0104100006</v>
      </c>
      <c r="J13" s="37">
        <v>438030</v>
      </c>
      <c r="K13" s="37">
        <f t="shared" si="1"/>
        <v>3300337.0350000001</v>
      </c>
      <c r="L13" s="37">
        <v>433130</v>
      </c>
      <c r="M13" s="37">
        <f t="shared" si="2"/>
        <v>3263417.9850000003</v>
      </c>
      <c r="N13" s="37">
        <v>433130</v>
      </c>
      <c r="O13" s="38">
        <f t="shared" si="3"/>
        <v>3263417.9850000003</v>
      </c>
    </row>
    <row r="14" spans="1:15" customFormat="1" x14ac:dyDescent="0.25">
      <c r="A14" s="171" t="s">
        <v>5</v>
      </c>
      <c r="B14" s="172"/>
      <c r="C14" s="172"/>
      <c r="D14" s="172"/>
      <c r="E14" s="172"/>
      <c r="F14" s="39">
        <v>11222.43280907824</v>
      </c>
      <c r="G14" s="39">
        <f>F14*7.5345</f>
        <v>84555.42</v>
      </c>
      <c r="H14" s="39">
        <v>24898.93</v>
      </c>
      <c r="I14" s="39">
        <f t="shared" si="0"/>
        <v>187600.98808500002</v>
      </c>
      <c r="J14" s="39">
        <v>1000</v>
      </c>
      <c r="K14" s="39">
        <f t="shared" si="1"/>
        <v>7534.5</v>
      </c>
      <c r="L14" s="39">
        <v>1000</v>
      </c>
      <c r="M14" s="39">
        <f t="shared" si="2"/>
        <v>7534.5</v>
      </c>
      <c r="N14" s="39">
        <v>1000</v>
      </c>
      <c r="O14" s="38">
        <f t="shared" si="3"/>
        <v>7534.5</v>
      </c>
    </row>
    <row r="15" spans="1:15" customFormat="1" x14ac:dyDescent="0.25">
      <c r="A15" s="169" t="s">
        <v>6</v>
      </c>
      <c r="B15" s="170"/>
      <c r="C15" s="170"/>
      <c r="D15" s="170"/>
      <c r="E15" s="170"/>
      <c r="F15" s="36">
        <f>F9-F12</f>
        <v>-2581.4758776294766</v>
      </c>
      <c r="G15" s="36">
        <f>F15*7.5345</f>
        <v>-19450.129999999292</v>
      </c>
      <c r="H15" s="36">
        <v>-5641.65</v>
      </c>
      <c r="I15" s="36">
        <f t="shared" si="0"/>
        <v>-42507.011924999999</v>
      </c>
      <c r="J15" s="40">
        <f>J9-J12</f>
        <v>-4900</v>
      </c>
      <c r="K15" s="40">
        <f t="shared" si="1"/>
        <v>-36919.050000000003</v>
      </c>
      <c r="L15" s="40"/>
      <c r="M15" s="40"/>
      <c r="N15" s="40"/>
      <c r="O15" s="40"/>
    </row>
    <row r="16" spans="1:15" customFormat="1" ht="18" x14ac:dyDescent="0.25">
      <c r="A16" s="5"/>
      <c r="B16" s="9"/>
      <c r="C16" s="9"/>
      <c r="D16" s="9"/>
      <c r="E16" s="9"/>
      <c r="F16" s="9"/>
      <c r="G16" s="27"/>
      <c r="H16" s="9"/>
      <c r="I16" s="27"/>
      <c r="J16" s="3"/>
      <c r="K16" s="28"/>
      <c r="L16" s="3"/>
      <c r="M16" s="28"/>
      <c r="N16" s="28"/>
      <c r="O16" s="3"/>
    </row>
    <row r="17" spans="1:15" customFormat="1" ht="18" customHeight="1" x14ac:dyDescent="0.25">
      <c r="A17" s="156" t="s">
        <v>41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spans="1:15" customFormat="1" ht="18" x14ac:dyDescent="0.25">
      <c r="A18" s="29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8"/>
      <c r="M18" s="28"/>
      <c r="N18" s="28"/>
      <c r="O18" s="28"/>
    </row>
    <row r="19" spans="1:15" customFormat="1" ht="23.25" customHeight="1" x14ac:dyDescent="0.25">
      <c r="A19" s="32"/>
      <c r="B19" s="33"/>
      <c r="C19" s="33"/>
      <c r="D19" s="34"/>
      <c r="E19" s="35"/>
      <c r="F19" s="152" t="s">
        <v>12</v>
      </c>
      <c r="G19" s="153"/>
      <c r="H19" s="152" t="s">
        <v>13</v>
      </c>
      <c r="I19" s="153"/>
      <c r="J19" s="152" t="s">
        <v>48</v>
      </c>
      <c r="K19" s="153"/>
      <c r="L19" s="152" t="s">
        <v>49</v>
      </c>
      <c r="M19" s="153"/>
      <c r="N19" s="152" t="s">
        <v>50</v>
      </c>
      <c r="O19" s="153"/>
    </row>
    <row r="20" spans="1:15" customFormat="1" ht="15.75" customHeight="1" x14ac:dyDescent="0.25">
      <c r="A20" s="166" t="s">
        <v>8</v>
      </c>
      <c r="B20" s="167"/>
      <c r="C20" s="167"/>
      <c r="D20" s="167"/>
      <c r="E20" s="168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customFormat="1" ht="28.5" customHeight="1" x14ac:dyDescent="0.25">
      <c r="A21" s="166" t="s">
        <v>9</v>
      </c>
      <c r="B21" s="159"/>
      <c r="C21" s="159"/>
      <c r="D21" s="159"/>
      <c r="E21" s="15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customFormat="1" x14ac:dyDescent="0.25">
      <c r="A22" s="169" t="s">
        <v>10</v>
      </c>
      <c r="B22" s="170"/>
      <c r="C22" s="170"/>
      <c r="D22" s="170"/>
      <c r="E22" s="170"/>
      <c r="F22" s="36">
        <v>0</v>
      </c>
      <c r="G22" s="36"/>
      <c r="H22" s="36">
        <v>0</v>
      </c>
      <c r="I22" s="36"/>
      <c r="J22" s="36">
        <v>0</v>
      </c>
      <c r="K22" s="36"/>
      <c r="L22" s="36">
        <v>0</v>
      </c>
      <c r="M22" s="36"/>
      <c r="N22" s="36"/>
      <c r="O22" s="36">
        <v>0</v>
      </c>
    </row>
    <row r="23" spans="1:15" customFormat="1" ht="18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</row>
    <row r="24" spans="1:15" customFormat="1" ht="18" customHeight="1" x14ac:dyDescent="0.25">
      <c r="A24" s="156" t="s">
        <v>55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spans="1:15" customFormat="1" ht="18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</row>
    <row r="26" spans="1:15" customFormat="1" ht="24.75" customHeight="1" x14ac:dyDescent="0.25">
      <c r="A26" s="32"/>
      <c r="B26" s="33"/>
      <c r="C26" s="33"/>
      <c r="D26" s="34"/>
      <c r="E26" s="35"/>
      <c r="F26" s="152" t="s">
        <v>12</v>
      </c>
      <c r="G26" s="153"/>
      <c r="H26" s="152" t="s">
        <v>13</v>
      </c>
      <c r="I26" s="153"/>
      <c r="J26" s="152" t="s">
        <v>48</v>
      </c>
      <c r="K26" s="153"/>
      <c r="L26" s="152" t="s">
        <v>49</v>
      </c>
      <c r="M26" s="153"/>
      <c r="N26" s="152" t="s">
        <v>50</v>
      </c>
      <c r="O26" s="153"/>
    </row>
    <row r="27" spans="1:15" customFormat="1" x14ac:dyDescent="0.25">
      <c r="A27" s="32"/>
      <c r="B27" s="33"/>
      <c r="C27" s="33"/>
      <c r="D27" s="34"/>
      <c r="E27" s="35"/>
      <c r="F27" s="60" t="s">
        <v>71</v>
      </c>
      <c r="G27" s="60" t="s">
        <v>72</v>
      </c>
      <c r="H27" s="60" t="s">
        <v>71</v>
      </c>
      <c r="I27" s="60" t="s">
        <v>72</v>
      </c>
      <c r="J27" s="60" t="s">
        <v>71</v>
      </c>
      <c r="K27" s="60" t="s">
        <v>72</v>
      </c>
      <c r="L27" s="60"/>
      <c r="M27" s="60"/>
      <c r="N27" s="60"/>
      <c r="O27" s="4"/>
    </row>
    <row r="28" spans="1:15" customFormat="1" ht="22.5" customHeight="1" x14ac:dyDescent="0.25">
      <c r="A28" s="160" t="s">
        <v>44</v>
      </c>
      <c r="B28" s="161"/>
      <c r="C28" s="161"/>
      <c r="D28" s="161"/>
      <c r="E28" s="162"/>
      <c r="F28" s="41">
        <v>8223.06</v>
      </c>
      <c r="G28" s="41">
        <f>F28*7.5345</f>
        <v>61956.645570000001</v>
      </c>
      <c r="H28" s="41"/>
      <c r="I28" s="41"/>
      <c r="J28" s="41"/>
      <c r="K28" s="41"/>
      <c r="L28" s="41"/>
      <c r="M28" s="41"/>
      <c r="N28" s="41"/>
      <c r="O28" s="42"/>
    </row>
    <row r="29" spans="1:15" customFormat="1" ht="30" customHeight="1" x14ac:dyDescent="0.25">
      <c r="A29" s="163" t="s">
        <v>7</v>
      </c>
      <c r="B29" s="164"/>
      <c r="C29" s="164"/>
      <c r="D29" s="164"/>
      <c r="E29" s="165"/>
      <c r="F29" s="49">
        <v>2581.4758776294798</v>
      </c>
      <c r="G29" s="49">
        <f>F29*7.5345</f>
        <v>19450.129999999317</v>
      </c>
      <c r="H29" s="43">
        <v>5641.65</v>
      </c>
      <c r="I29" s="43">
        <f>H29*7.5345</f>
        <v>42507.011924999999</v>
      </c>
      <c r="J29" s="43">
        <v>4900</v>
      </c>
      <c r="K29" s="43">
        <f>J29*7.5345</f>
        <v>36919.050000000003</v>
      </c>
      <c r="L29" s="43"/>
      <c r="M29" s="43"/>
      <c r="N29" s="43"/>
      <c r="O29" s="40"/>
    </row>
    <row r="32" spans="1:15" customFormat="1" x14ac:dyDescent="0.25">
      <c r="A32" s="158" t="s">
        <v>11</v>
      </c>
      <c r="B32" s="159"/>
      <c r="C32" s="159"/>
      <c r="D32" s="159"/>
      <c r="E32" s="159"/>
      <c r="F32" s="39"/>
      <c r="G32" s="39"/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customFormat="1" ht="11.25" customHeight="1" x14ac:dyDescent="0.25">
      <c r="A33" s="21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customFormat="1" ht="29.25" customHeight="1" x14ac:dyDescent="0.25">
      <c r="A34" s="154" t="s">
        <v>56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spans="1:15" customFormat="1" ht="8.25" customHeight="1" x14ac:dyDescent="0.25"/>
    <row r="36" spans="1:15" customFormat="1" x14ac:dyDescent="0.25">
      <c r="A36" s="154" t="s">
        <v>46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</row>
    <row r="37" spans="1:15" customFormat="1" ht="8.25" customHeight="1" x14ac:dyDescent="0.25"/>
    <row r="38" spans="1:15" customFormat="1" ht="29.25" customHeight="1" x14ac:dyDescent="0.25">
      <c r="A38" s="154" t="s">
        <v>47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</sheetData>
  <mergeCells count="35">
    <mergeCell ref="A13:E13"/>
    <mergeCell ref="A5:O5"/>
    <mergeCell ref="A17:O17"/>
    <mergeCell ref="A1:O1"/>
    <mergeCell ref="A3:O3"/>
    <mergeCell ref="A9:E9"/>
    <mergeCell ref="A10:E10"/>
    <mergeCell ref="A11:E11"/>
    <mergeCell ref="F7:G7"/>
    <mergeCell ref="H7:I7"/>
    <mergeCell ref="J7:K7"/>
    <mergeCell ref="L7:M7"/>
    <mergeCell ref="N7:O7"/>
    <mergeCell ref="A20:E20"/>
    <mergeCell ref="A21:E21"/>
    <mergeCell ref="A22:E22"/>
    <mergeCell ref="A14:E14"/>
    <mergeCell ref="A15:E15"/>
    <mergeCell ref="A38:O38"/>
    <mergeCell ref="A24:O24"/>
    <mergeCell ref="A34:O34"/>
    <mergeCell ref="A32:E32"/>
    <mergeCell ref="A36:O36"/>
    <mergeCell ref="A28:E28"/>
    <mergeCell ref="A29:E29"/>
    <mergeCell ref="F26:G26"/>
    <mergeCell ref="H26:I26"/>
    <mergeCell ref="J26:K26"/>
    <mergeCell ref="L26:M26"/>
    <mergeCell ref="N26:O26"/>
    <mergeCell ref="F19:G19"/>
    <mergeCell ref="H19:I19"/>
    <mergeCell ref="J19:K19"/>
    <mergeCell ref="L19:M19"/>
    <mergeCell ref="N19:O1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opLeftCell="A22" workbookViewId="0">
      <selection activeCell="F54" sqref="F5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5703125" style="54" customWidth="1"/>
    <col min="4" max="11" width="25.28515625" customWidth="1"/>
  </cols>
  <sheetData>
    <row r="1" spans="1:11" ht="42" customHeight="1" x14ac:dyDescent="0.25">
      <c r="A1" s="156" t="s">
        <v>53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customHeight="1" x14ac:dyDescent="0.25">
      <c r="A2" s="5"/>
      <c r="B2" s="5"/>
      <c r="C2" s="52"/>
      <c r="D2" s="5"/>
      <c r="E2" s="5"/>
      <c r="F2" s="29"/>
      <c r="G2" s="5"/>
      <c r="H2" s="29"/>
      <c r="I2" s="5"/>
      <c r="J2" s="5"/>
      <c r="K2" s="5"/>
    </row>
    <row r="3" spans="1:11" ht="15.75" x14ac:dyDescent="0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73"/>
      <c r="K3" s="173"/>
    </row>
    <row r="4" spans="1:11" ht="18" x14ac:dyDescent="0.25">
      <c r="A4" s="5"/>
      <c r="B4" s="5"/>
      <c r="C4" s="52"/>
      <c r="D4" s="5"/>
      <c r="E4" s="5"/>
      <c r="F4" s="29"/>
      <c r="G4" s="5"/>
      <c r="H4" s="29"/>
      <c r="I4" s="5"/>
      <c r="J4" s="6"/>
      <c r="K4" s="6"/>
    </row>
    <row r="5" spans="1:11" ht="18" customHeight="1" x14ac:dyDescent="0.25">
      <c r="A5" s="156" t="s">
        <v>15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ht="18" x14ac:dyDescent="0.25">
      <c r="A6" s="5"/>
      <c r="B6" s="5"/>
      <c r="C6" s="52"/>
      <c r="D6" s="5"/>
      <c r="E6" s="5"/>
      <c r="F6" s="29"/>
      <c r="G6" s="5"/>
      <c r="H6" s="29"/>
      <c r="I6" s="5"/>
      <c r="J6" s="6"/>
      <c r="K6" s="6"/>
    </row>
    <row r="7" spans="1:11" ht="15.75" x14ac:dyDescent="0.25">
      <c r="A7" s="156" t="s">
        <v>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1" ht="18" x14ac:dyDescent="0.25">
      <c r="A8" s="5"/>
      <c r="B8" s="5"/>
      <c r="C8" s="52"/>
      <c r="D8" s="5"/>
      <c r="E8" s="5"/>
      <c r="F8" s="29"/>
      <c r="G8" s="5"/>
      <c r="H8" s="29"/>
      <c r="I8" s="5"/>
      <c r="J8" s="6"/>
      <c r="K8" s="6"/>
    </row>
    <row r="9" spans="1:11" ht="25.5" x14ac:dyDescent="0.25">
      <c r="A9" s="25" t="s">
        <v>16</v>
      </c>
      <c r="B9" s="24" t="s">
        <v>17</v>
      </c>
      <c r="C9" s="53" t="s">
        <v>18</v>
      </c>
      <c r="D9" s="24" t="s">
        <v>14</v>
      </c>
      <c r="E9" s="177" t="s">
        <v>12</v>
      </c>
      <c r="F9" s="153"/>
      <c r="G9" s="177" t="s">
        <v>13</v>
      </c>
      <c r="H9" s="153"/>
      <c r="I9" s="25" t="s">
        <v>48</v>
      </c>
      <c r="J9" s="25" t="s">
        <v>49</v>
      </c>
      <c r="K9" s="25" t="s">
        <v>50</v>
      </c>
    </row>
    <row r="10" spans="1:11" x14ac:dyDescent="0.25">
      <c r="A10" s="177"/>
      <c r="B10" s="178"/>
      <c r="C10" s="178"/>
      <c r="D10" s="179"/>
      <c r="E10" s="75" t="s">
        <v>71</v>
      </c>
      <c r="F10" s="75" t="s">
        <v>72</v>
      </c>
      <c r="G10" s="75" t="s">
        <v>71</v>
      </c>
      <c r="H10" s="75" t="s">
        <v>72</v>
      </c>
      <c r="I10" s="75"/>
      <c r="J10" s="75"/>
      <c r="K10" s="74"/>
    </row>
    <row r="11" spans="1:11" ht="15.75" customHeight="1" x14ac:dyDescent="0.25">
      <c r="A11" s="142">
        <v>6</v>
      </c>
      <c r="B11" s="142"/>
      <c r="C11" s="143"/>
      <c r="D11" s="142" t="s">
        <v>19</v>
      </c>
      <c r="E11" s="144">
        <f>E12+E15+E18</f>
        <v>360314.36857123894</v>
      </c>
      <c r="F11" s="144">
        <f>E11*7.5345</f>
        <v>2714788.61</v>
      </c>
      <c r="G11" s="144">
        <f t="shared" ref="G11:K11" si="0">G12+G15+G18</f>
        <v>434001.06178246724</v>
      </c>
      <c r="H11" s="144">
        <f>G11*7.5345</f>
        <v>3269980.9999999995</v>
      </c>
      <c r="I11" s="144">
        <f t="shared" si="0"/>
        <v>434130</v>
      </c>
      <c r="J11" s="144">
        <f t="shared" si="0"/>
        <v>434130</v>
      </c>
      <c r="K11" s="144">
        <f t="shared" si="0"/>
        <v>434130</v>
      </c>
    </row>
    <row r="12" spans="1:11" ht="36" x14ac:dyDescent="0.25">
      <c r="A12" s="55"/>
      <c r="B12" s="56">
        <v>63</v>
      </c>
      <c r="C12" s="56"/>
      <c r="D12" s="61" t="s">
        <v>51</v>
      </c>
      <c r="E12" s="57">
        <f>SUM(E13:E14)</f>
        <v>319801.70150640386</v>
      </c>
      <c r="F12" s="145">
        <f t="shared" ref="F12:F20" si="1">E12*7.5345</f>
        <v>2409545.92</v>
      </c>
      <c r="G12" s="57">
        <f t="shared" ref="G12:K12" si="2">SUM(G13:G14)</f>
        <v>381382.44077244669</v>
      </c>
      <c r="H12" s="145">
        <f t="shared" ref="H12:H20" si="3">G12*7.5345</f>
        <v>2873525.9999999995</v>
      </c>
      <c r="I12" s="57">
        <f t="shared" si="2"/>
        <v>390170</v>
      </c>
      <c r="J12" s="57">
        <f t="shared" si="2"/>
        <v>390170</v>
      </c>
      <c r="K12" s="57">
        <f t="shared" si="2"/>
        <v>390170</v>
      </c>
    </row>
    <row r="13" spans="1:11" x14ac:dyDescent="0.25">
      <c r="A13" s="55"/>
      <c r="B13" s="56"/>
      <c r="C13" s="62" t="s">
        <v>65</v>
      </c>
      <c r="D13" s="63" t="s">
        <v>76</v>
      </c>
      <c r="E13" s="64">
        <v>34585.838476342156</v>
      </c>
      <c r="F13" s="146">
        <f t="shared" si="1"/>
        <v>260587</v>
      </c>
      <c r="G13" s="65">
        <v>65356.161656380646</v>
      </c>
      <c r="H13" s="146">
        <f t="shared" si="3"/>
        <v>492426</v>
      </c>
      <c r="I13" s="65">
        <v>50570</v>
      </c>
      <c r="J13" s="65">
        <v>50570</v>
      </c>
      <c r="K13" s="65">
        <v>50570</v>
      </c>
    </row>
    <row r="14" spans="1:11" x14ac:dyDescent="0.25">
      <c r="A14" s="55"/>
      <c r="B14" s="56"/>
      <c r="C14" s="62" t="s">
        <v>66</v>
      </c>
      <c r="D14" s="63" t="s">
        <v>155</v>
      </c>
      <c r="E14" s="64">
        <v>285215.86303006171</v>
      </c>
      <c r="F14" s="146">
        <f t="shared" si="1"/>
        <v>2148958.92</v>
      </c>
      <c r="G14" s="65">
        <v>316026.27911606606</v>
      </c>
      <c r="H14" s="146">
        <f t="shared" si="3"/>
        <v>2381100</v>
      </c>
      <c r="I14" s="65">
        <v>339600</v>
      </c>
      <c r="J14" s="65">
        <v>339600</v>
      </c>
      <c r="K14" s="65">
        <v>339600</v>
      </c>
    </row>
    <row r="15" spans="1:11" ht="36" x14ac:dyDescent="0.25">
      <c r="A15" s="51"/>
      <c r="B15" s="58">
        <v>66</v>
      </c>
      <c r="C15" s="56"/>
      <c r="D15" s="58" t="s">
        <v>62</v>
      </c>
      <c r="E15" s="59">
        <f>SUM(E16:E17)</f>
        <v>6655.7833963766661</v>
      </c>
      <c r="F15" s="145">
        <f t="shared" si="1"/>
        <v>50147.999999999993</v>
      </c>
      <c r="G15" s="59">
        <f t="shared" ref="G15:K15" si="4">SUM(G16:G17)</f>
        <v>8759.7053553653204</v>
      </c>
      <c r="H15" s="145">
        <f t="shared" si="3"/>
        <v>66000.000000000015</v>
      </c>
      <c r="I15" s="59">
        <f t="shared" si="4"/>
        <v>7300</v>
      </c>
      <c r="J15" s="59">
        <f t="shared" si="4"/>
        <v>7300</v>
      </c>
      <c r="K15" s="59">
        <f t="shared" si="4"/>
        <v>7300</v>
      </c>
    </row>
    <row r="16" spans="1:11" x14ac:dyDescent="0.25">
      <c r="A16" s="51"/>
      <c r="B16" s="58"/>
      <c r="C16" s="62" t="s">
        <v>67</v>
      </c>
      <c r="D16" s="66" t="s">
        <v>39</v>
      </c>
      <c r="E16" s="65">
        <v>2674.0991439378854</v>
      </c>
      <c r="F16" s="146">
        <f t="shared" si="1"/>
        <v>20148</v>
      </c>
      <c r="G16" s="65">
        <v>4114.4070608534075</v>
      </c>
      <c r="H16" s="146">
        <f t="shared" si="3"/>
        <v>31000</v>
      </c>
      <c r="I16" s="65">
        <v>4100</v>
      </c>
      <c r="J16" s="65">
        <v>4100</v>
      </c>
      <c r="K16" s="65">
        <v>4100</v>
      </c>
    </row>
    <row r="17" spans="1:11" x14ac:dyDescent="0.25">
      <c r="A17" s="51"/>
      <c r="B17" s="58"/>
      <c r="C17" s="62" t="s">
        <v>68</v>
      </c>
      <c r="D17" s="66" t="s">
        <v>77</v>
      </c>
      <c r="E17" s="65">
        <v>3981.6842524387812</v>
      </c>
      <c r="F17" s="146">
        <f t="shared" si="1"/>
        <v>30000</v>
      </c>
      <c r="G17" s="65">
        <v>4645.298294511912</v>
      </c>
      <c r="H17" s="146">
        <f t="shared" si="3"/>
        <v>35000</v>
      </c>
      <c r="I17" s="65">
        <v>3200</v>
      </c>
      <c r="J17" s="65">
        <v>3200</v>
      </c>
      <c r="K17" s="65">
        <v>3200</v>
      </c>
    </row>
    <row r="18" spans="1:11" ht="36" x14ac:dyDescent="0.25">
      <c r="A18" s="51"/>
      <c r="B18" s="58">
        <v>67</v>
      </c>
      <c r="C18" s="56"/>
      <c r="D18" s="58" t="s">
        <v>52</v>
      </c>
      <c r="E18" s="59">
        <f>SUM(E19:E20)</f>
        <v>33856.883668458424</v>
      </c>
      <c r="F18" s="145">
        <f t="shared" si="1"/>
        <v>255094.69</v>
      </c>
      <c r="G18" s="59">
        <f t="shared" ref="G18:K18" si="5">SUM(G19:G20)</f>
        <v>43858.915654655255</v>
      </c>
      <c r="H18" s="145">
        <f t="shared" si="3"/>
        <v>330455.00000000006</v>
      </c>
      <c r="I18" s="59">
        <f t="shared" si="5"/>
        <v>36660</v>
      </c>
      <c r="J18" s="59">
        <f t="shared" si="5"/>
        <v>36660</v>
      </c>
      <c r="K18" s="59">
        <f t="shared" si="5"/>
        <v>36660</v>
      </c>
    </row>
    <row r="19" spans="1:11" x14ac:dyDescent="0.25">
      <c r="A19" s="51"/>
      <c r="B19" s="51"/>
      <c r="C19" s="62" t="s">
        <v>69</v>
      </c>
      <c r="D19" s="66" t="s">
        <v>20</v>
      </c>
      <c r="E19" s="63">
        <v>4306.0441966952021</v>
      </c>
      <c r="F19" s="146">
        <f t="shared" si="1"/>
        <v>32443.890000000003</v>
      </c>
      <c r="G19" s="64">
        <v>14216.869068949498</v>
      </c>
      <c r="H19" s="146">
        <f t="shared" si="3"/>
        <v>107117</v>
      </c>
      <c r="I19" s="67">
        <v>7730</v>
      </c>
      <c r="J19" s="67">
        <v>7730</v>
      </c>
      <c r="K19" s="67">
        <v>7730</v>
      </c>
    </row>
    <row r="20" spans="1:11" ht="24" x14ac:dyDescent="0.25">
      <c r="A20" s="51"/>
      <c r="B20" s="51"/>
      <c r="C20" s="62" t="s">
        <v>70</v>
      </c>
      <c r="D20" s="66" t="s">
        <v>156</v>
      </c>
      <c r="E20" s="63">
        <v>29550.839471763218</v>
      </c>
      <c r="F20" s="146">
        <f t="shared" si="1"/>
        <v>222650.8</v>
      </c>
      <c r="G20" s="64">
        <v>29642.046585705753</v>
      </c>
      <c r="H20" s="146">
        <f t="shared" si="3"/>
        <v>223338</v>
      </c>
      <c r="I20" s="67">
        <v>28930</v>
      </c>
      <c r="J20" s="67">
        <v>28930</v>
      </c>
      <c r="K20" s="67">
        <v>28930</v>
      </c>
    </row>
    <row r="22" spans="1:11" ht="15.75" x14ac:dyDescent="0.25">
      <c r="A22" s="156" t="s">
        <v>21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1:11" ht="18" x14ac:dyDescent="0.25">
      <c r="A23" s="5"/>
      <c r="B23" s="5"/>
      <c r="C23" s="52"/>
      <c r="D23" s="5"/>
      <c r="E23" s="5"/>
      <c r="F23" s="29"/>
      <c r="G23" s="5"/>
      <c r="H23" s="29"/>
      <c r="I23" s="5"/>
      <c r="J23" s="6"/>
      <c r="K23" s="6"/>
    </row>
    <row r="24" spans="1:11" ht="25.5" x14ac:dyDescent="0.25">
      <c r="A24" s="25" t="s">
        <v>16</v>
      </c>
      <c r="B24" s="24" t="s">
        <v>17</v>
      </c>
      <c r="C24" s="53" t="s">
        <v>18</v>
      </c>
      <c r="D24" s="24" t="s">
        <v>22</v>
      </c>
      <c r="E24" s="177" t="s">
        <v>12</v>
      </c>
      <c r="F24" s="153"/>
      <c r="G24" s="177" t="s">
        <v>13</v>
      </c>
      <c r="H24" s="153"/>
      <c r="I24" s="25" t="s">
        <v>48</v>
      </c>
      <c r="J24" s="25" t="s">
        <v>49</v>
      </c>
      <c r="K24" s="25" t="s">
        <v>50</v>
      </c>
    </row>
    <row r="25" spans="1:11" x14ac:dyDescent="0.25">
      <c r="A25" s="25"/>
      <c r="B25" s="24"/>
      <c r="C25" s="53"/>
      <c r="D25" s="24"/>
      <c r="E25" s="24" t="s">
        <v>71</v>
      </c>
      <c r="F25" s="24" t="s">
        <v>72</v>
      </c>
      <c r="G25" s="24" t="s">
        <v>71</v>
      </c>
      <c r="H25" s="24" t="s">
        <v>72</v>
      </c>
      <c r="I25" s="24"/>
      <c r="J25" s="24"/>
      <c r="K25" s="24"/>
    </row>
    <row r="26" spans="1:11" ht="15.75" customHeight="1" x14ac:dyDescent="0.25">
      <c r="A26" s="139">
        <v>3</v>
      </c>
      <c r="B26" s="139"/>
      <c r="C26" s="140"/>
      <c r="D26" s="139" t="s">
        <v>23</v>
      </c>
      <c r="E26" s="78">
        <f>E27+E31+E39</f>
        <v>351673.41163979023</v>
      </c>
      <c r="F26" s="78">
        <f>E26*7.5345</f>
        <v>2649683.3199999998</v>
      </c>
      <c r="G26" s="78">
        <f t="shared" ref="G26:K26" si="6">G27+G31+G39</f>
        <v>414743.77861835551</v>
      </c>
      <c r="H26" s="78">
        <f>G26*7.5345</f>
        <v>3124887</v>
      </c>
      <c r="I26" s="78">
        <f t="shared" si="6"/>
        <v>433130</v>
      </c>
      <c r="J26" s="78">
        <f t="shared" si="6"/>
        <v>433130</v>
      </c>
      <c r="K26" s="78">
        <f t="shared" si="6"/>
        <v>433130</v>
      </c>
    </row>
    <row r="27" spans="1:11" ht="15.75" customHeight="1" x14ac:dyDescent="0.25">
      <c r="A27" s="139"/>
      <c r="B27" s="139">
        <v>31</v>
      </c>
      <c r="C27" s="140"/>
      <c r="D27" s="139" t="s">
        <v>24</v>
      </c>
      <c r="E27" s="78">
        <f>SUM(E28:E30)</f>
        <v>300468.69865286344</v>
      </c>
      <c r="F27" s="78">
        <f t="shared" ref="F27:F50" si="7">E27*7.5345</f>
        <v>2263881.4099999997</v>
      </c>
      <c r="G27" s="78">
        <f t="shared" ref="G27:K27" si="8">SUM(G28:G30)</f>
        <v>335263.12296768196</v>
      </c>
      <c r="H27" s="78">
        <f t="shared" ref="H27:H50" si="9">G27*7.5345</f>
        <v>2526040</v>
      </c>
      <c r="I27" s="78">
        <f t="shared" si="8"/>
        <v>352540</v>
      </c>
      <c r="J27" s="78">
        <f t="shared" si="8"/>
        <v>352540</v>
      </c>
      <c r="K27" s="78">
        <f t="shared" si="8"/>
        <v>352540</v>
      </c>
    </row>
    <row r="28" spans="1:11" ht="15.75" customHeight="1" x14ac:dyDescent="0.25">
      <c r="A28" s="139"/>
      <c r="B28" s="139"/>
      <c r="C28" s="147" t="s">
        <v>75</v>
      </c>
      <c r="D28" s="148" t="s">
        <v>20</v>
      </c>
      <c r="E28" s="71">
        <v>3539.077576481518</v>
      </c>
      <c r="F28" s="71">
        <f t="shared" si="7"/>
        <v>26665.18</v>
      </c>
      <c r="G28" s="72">
        <v>12620.611852146791</v>
      </c>
      <c r="H28" s="71">
        <f t="shared" si="9"/>
        <v>95090</v>
      </c>
      <c r="I28" s="72">
        <v>6140</v>
      </c>
      <c r="J28" s="72">
        <v>6140</v>
      </c>
      <c r="K28" s="72">
        <v>6140</v>
      </c>
    </row>
    <row r="29" spans="1:11" ht="15.75" customHeight="1" x14ac:dyDescent="0.25">
      <c r="A29" s="139"/>
      <c r="B29" s="139"/>
      <c r="C29" s="147" t="s">
        <v>65</v>
      </c>
      <c r="D29" s="148" t="s">
        <v>76</v>
      </c>
      <c r="E29" s="71">
        <v>23057.280509655582</v>
      </c>
      <c r="F29" s="71">
        <f t="shared" si="7"/>
        <v>173725.08</v>
      </c>
      <c r="G29" s="72">
        <v>27705.886256553185</v>
      </c>
      <c r="H29" s="71">
        <f t="shared" si="9"/>
        <v>208750</v>
      </c>
      <c r="I29" s="72">
        <v>34700</v>
      </c>
      <c r="J29" s="72">
        <v>34700</v>
      </c>
      <c r="K29" s="72">
        <v>34700</v>
      </c>
    </row>
    <row r="30" spans="1:11" x14ac:dyDescent="0.25">
      <c r="A30" s="139"/>
      <c r="B30" s="139"/>
      <c r="C30" s="147" t="s">
        <v>66</v>
      </c>
      <c r="D30" s="148" t="s">
        <v>74</v>
      </c>
      <c r="E30" s="71">
        <v>273872.34056672634</v>
      </c>
      <c r="F30" s="71">
        <f t="shared" si="7"/>
        <v>2063491.1499999997</v>
      </c>
      <c r="G30" s="72">
        <v>294936.62485898199</v>
      </c>
      <c r="H30" s="71">
        <f t="shared" si="9"/>
        <v>2222200</v>
      </c>
      <c r="I30" s="72">
        <v>311700</v>
      </c>
      <c r="J30" s="72">
        <v>311700</v>
      </c>
      <c r="K30" s="72">
        <v>311700</v>
      </c>
    </row>
    <row r="31" spans="1:11" ht="15.75" customHeight="1" x14ac:dyDescent="0.25">
      <c r="A31" s="139"/>
      <c r="B31" s="139">
        <v>32</v>
      </c>
      <c r="C31" s="140"/>
      <c r="D31" s="139" t="s">
        <v>35</v>
      </c>
      <c r="E31" s="78">
        <f>SUM(E32:E38)</f>
        <v>51204.712986926803</v>
      </c>
      <c r="F31" s="78">
        <f t="shared" si="7"/>
        <v>385801.91000000003</v>
      </c>
      <c r="G31" s="78">
        <f t="shared" ref="G31:K31" si="10">SUM(G32:G38)</f>
        <v>77682.261596655371</v>
      </c>
      <c r="H31" s="78">
        <f t="shared" si="9"/>
        <v>585296.99999999988</v>
      </c>
      <c r="I31" s="78">
        <f t="shared" si="10"/>
        <v>80540</v>
      </c>
      <c r="J31" s="78">
        <f t="shared" si="10"/>
        <v>80540</v>
      </c>
      <c r="K31" s="78">
        <f t="shared" si="10"/>
        <v>80540</v>
      </c>
    </row>
    <row r="32" spans="1:11" ht="15.75" customHeight="1" x14ac:dyDescent="0.25">
      <c r="A32" s="139"/>
      <c r="B32" s="139"/>
      <c r="C32" s="147" t="s">
        <v>75</v>
      </c>
      <c r="D32" s="148" t="s">
        <v>20</v>
      </c>
      <c r="E32" s="71">
        <v>767.26790098878485</v>
      </c>
      <c r="F32" s="71">
        <f t="shared" si="7"/>
        <v>5780.98</v>
      </c>
      <c r="G32" s="72">
        <v>1592.6737009755125</v>
      </c>
      <c r="H32" s="71">
        <f t="shared" si="9"/>
        <v>12000</v>
      </c>
      <c r="I32" s="72">
        <v>1590</v>
      </c>
      <c r="J32" s="72">
        <v>1590</v>
      </c>
      <c r="K32" s="72">
        <v>1590</v>
      </c>
    </row>
    <row r="33" spans="1:11" ht="15.75" customHeight="1" x14ac:dyDescent="0.25">
      <c r="A33" s="139"/>
      <c r="B33" s="139"/>
      <c r="C33" s="147" t="s">
        <v>67</v>
      </c>
      <c r="D33" s="148" t="s">
        <v>39</v>
      </c>
      <c r="E33" s="71">
        <v>2237.3773973057268</v>
      </c>
      <c r="F33" s="71">
        <f t="shared" si="7"/>
        <v>16857.52</v>
      </c>
      <c r="G33" s="72">
        <v>6191.6517353507197</v>
      </c>
      <c r="H33" s="71">
        <f t="shared" si="9"/>
        <v>46651</v>
      </c>
      <c r="I33" s="72">
        <v>4100</v>
      </c>
      <c r="J33" s="72">
        <v>4100</v>
      </c>
      <c r="K33" s="72">
        <v>4100</v>
      </c>
    </row>
    <row r="34" spans="1:11" x14ac:dyDescent="0.25">
      <c r="A34" s="139"/>
      <c r="B34" s="139"/>
      <c r="C34" s="147" t="s">
        <v>82</v>
      </c>
      <c r="D34" s="148" t="s">
        <v>84</v>
      </c>
      <c r="E34" s="71">
        <v>704.56168292521068</v>
      </c>
      <c r="F34" s="71">
        <f t="shared" si="7"/>
        <v>5308.52</v>
      </c>
      <c r="G34" s="72">
        <v>0</v>
      </c>
      <c r="H34" s="71">
        <f t="shared" si="9"/>
        <v>0</v>
      </c>
      <c r="I34" s="72">
        <v>0</v>
      </c>
      <c r="J34" s="72">
        <v>0</v>
      </c>
      <c r="K34" s="72">
        <v>0</v>
      </c>
    </row>
    <row r="35" spans="1:11" ht="24" x14ac:dyDescent="0.25">
      <c r="A35" s="139"/>
      <c r="B35" s="139"/>
      <c r="C35" s="147" t="s">
        <v>70</v>
      </c>
      <c r="D35" s="148" t="s">
        <v>78</v>
      </c>
      <c r="E35" s="71">
        <v>24372.116265180168</v>
      </c>
      <c r="F35" s="71">
        <f t="shared" si="7"/>
        <v>183631.71</v>
      </c>
      <c r="G35" s="72">
        <v>28926.936093967746</v>
      </c>
      <c r="H35" s="71">
        <f t="shared" si="9"/>
        <v>217950</v>
      </c>
      <c r="I35" s="72">
        <v>28880</v>
      </c>
      <c r="J35" s="72">
        <v>28880</v>
      </c>
      <c r="K35" s="72">
        <v>28880</v>
      </c>
    </row>
    <row r="36" spans="1:11" ht="15.75" customHeight="1" x14ac:dyDescent="0.25">
      <c r="A36" s="139"/>
      <c r="B36" s="139"/>
      <c r="C36" s="147" t="s">
        <v>65</v>
      </c>
      <c r="D36" s="148" t="s">
        <v>76</v>
      </c>
      <c r="E36" s="71">
        <v>10458.279912402944</v>
      </c>
      <c r="F36" s="71">
        <f t="shared" si="7"/>
        <v>78797.909999999989</v>
      </c>
      <c r="G36" s="72">
        <v>20637.334926007032</v>
      </c>
      <c r="H36" s="71">
        <f t="shared" si="9"/>
        <v>155492</v>
      </c>
      <c r="I36" s="72">
        <v>15870</v>
      </c>
      <c r="J36" s="72">
        <v>15870</v>
      </c>
      <c r="K36" s="72">
        <v>15870</v>
      </c>
    </row>
    <row r="37" spans="1:11" ht="15.75" customHeight="1" x14ac:dyDescent="0.25">
      <c r="A37" s="139"/>
      <c r="B37" s="139"/>
      <c r="C37" s="147" t="s">
        <v>66</v>
      </c>
      <c r="D37" s="148" t="s">
        <v>74</v>
      </c>
      <c r="E37" s="71">
        <v>11343.522463335325</v>
      </c>
      <c r="F37" s="71">
        <f t="shared" si="7"/>
        <v>85467.77</v>
      </c>
      <c r="G37" s="71">
        <v>19297.896343486627</v>
      </c>
      <c r="H37" s="71">
        <f t="shared" si="9"/>
        <v>145400</v>
      </c>
      <c r="I37" s="71">
        <v>27900</v>
      </c>
      <c r="J37" s="71">
        <v>27900</v>
      </c>
      <c r="K37" s="71">
        <v>27900</v>
      </c>
    </row>
    <row r="38" spans="1:11" ht="15.75" customHeight="1" x14ac:dyDescent="0.25">
      <c r="A38" s="139"/>
      <c r="B38" s="139"/>
      <c r="C38" s="147" t="s">
        <v>68</v>
      </c>
      <c r="D38" s="148" t="s">
        <v>77</v>
      </c>
      <c r="E38" s="71">
        <v>1321.5873647886388</v>
      </c>
      <c r="F38" s="71">
        <f t="shared" si="7"/>
        <v>9957.5</v>
      </c>
      <c r="G38" s="71">
        <v>1035.7687968677417</v>
      </c>
      <c r="H38" s="71">
        <f t="shared" si="9"/>
        <v>7804</v>
      </c>
      <c r="I38" s="71">
        <v>2200</v>
      </c>
      <c r="J38" s="71">
        <v>2200</v>
      </c>
      <c r="K38" s="71">
        <v>2200</v>
      </c>
    </row>
    <row r="39" spans="1:11" ht="15.75" customHeight="1" x14ac:dyDescent="0.25">
      <c r="A39" s="139"/>
      <c r="B39" s="139">
        <v>34</v>
      </c>
      <c r="C39" s="140"/>
      <c r="D39" s="139" t="s">
        <v>79</v>
      </c>
      <c r="E39" s="78">
        <f>SUM(E40:E41)</f>
        <v>0</v>
      </c>
      <c r="F39" s="78">
        <f t="shared" si="7"/>
        <v>0</v>
      </c>
      <c r="G39" s="78">
        <f t="shared" ref="G39:K39" si="11">SUM(G40:G41)</f>
        <v>1798.3940540181829</v>
      </c>
      <c r="H39" s="78">
        <f t="shared" si="9"/>
        <v>13550</v>
      </c>
      <c r="I39" s="78">
        <f t="shared" si="11"/>
        <v>50</v>
      </c>
      <c r="J39" s="78">
        <f t="shared" si="11"/>
        <v>50</v>
      </c>
      <c r="K39" s="78">
        <f t="shared" si="11"/>
        <v>50</v>
      </c>
    </row>
    <row r="40" spans="1:11" ht="24" x14ac:dyDescent="0.25">
      <c r="A40" s="139"/>
      <c r="B40" s="139"/>
      <c r="C40" s="147" t="s">
        <v>70</v>
      </c>
      <c r="D40" s="148" t="s">
        <v>78</v>
      </c>
      <c r="E40" s="71">
        <v>0</v>
      </c>
      <c r="F40" s="71">
        <f t="shared" si="7"/>
        <v>0</v>
      </c>
      <c r="G40" s="72">
        <v>6.6361404207313024</v>
      </c>
      <c r="H40" s="71">
        <f t="shared" si="9"/>
        <v>50</v>
      </c>
      <c r="I40" s="72">
        <v>50</v>
      </c>
      <c r="J40" s="72">
        <v>50</v>
      </c>
      <c r="K40" s="72">
        <v>50</v>
      </c>
    </row>
    <row r="41" spans="1:11" ht="15.75" customHeight="1" x14ac:dyDescent="0.25">
      <c r="A41" s="139"/>
      <c r="B41" s="139"/>
      <c r="C41" s="147" t="s">
        <v>66</v>
      </c>
      <c r="D41" s="148" t="s">
        <v>74</v>
      </c>
      <c r="E41" s="71">
        <v>0</v>
      </c>
      <c r="F41" s="71">
        <f t="shared" si="7"/>
        <v>0</v>
      </c>
      <c r="G41" s="72">
        <v>1791.7579135974515</v>
      </c>
      <c r="H41" s="71">
        <f t="shared" si="9"/>
        <v>13500</v>
      </c>
      <c r="I41" s="72">
        <v>0</v>
      </c>
      <c r="J41" s="72">
        <v>0</v>
      </c>
      <c r="K41" s="72">
        <v>0</v>
      </c>
    </row>
    <row r="42" spans="1:11" ht="24" x14ac:dyDescent="0.25">
      <c r="A42" s="139">
        <v>4</v>
      </c>
      <c r="B42" s="139"/>
      <c r="C42" s="140"/>
      <c r="D42" s="139" t="s">
        <v>25</v>
      </c>
      <c r="E42" s="78">
        <f>E43+E48</f>
        <v>4766.795407790828</v>
      </c>
      <c r="F42" s="78">
        <f t="shared" si="7"/>
        <v>35915.42</v>
      </c>
      <c r="G42" s="78">
        <f t="shared" ref="G42:K42" si="12">G43+G48</f>
        <v>24898.927328953479</v>
      </c>
      <c r="H42" s="78">
        <f t="shared" si="9"/>
        <v>187600.96796000001</v>
      </c>
      <c r="I42" s="78">
        <f t="shared" si="12"/>
        <v>1000</v>
      </c>
      <c r="J42" s="78">
        <f t="shared" si="12"/>
        <v>1000</v>
      </c>
      <c r="K42" s="78">
        <f t="shared" si="12"/>
        <v>1000</v>
      </c>
    </row>
    <row r="43" spans="1:11" ht="36" x14ac:dyDescent="0.25">
      <c r="A43" s="139"/>
      <c r="B43" s="139">
        <v>42</v>
      </c>
      <c r="C43" s="140"/>
      <c r="D43" s="139" t="s">
        <v>54</v>
      </c>
      <c r="E43" s="141">
        <f>SUM(E44:E46)</f>
        <v>4766.795407790828</v>
      </c>
      <c r="F43" s="141">
        <f t="shared" si="7"/>
        <v>35915.42</v>
      </c>
      <c r="G43" s="141">
        <f t="shared" ref="G43:K43" si="13">SUM(G44:G46)</f>
        <v>20917.247328953479</v>
      </c>
      <c r="H43" s="141">
        <f t="shared" si="9"/>
        <v>157601</v>
      </c>
      <c r="I43" s="141">
        <f t="shared" si="13"/>
        <v>1000</v>
      </c>
      <c r="J43" s="141">
        <f t="shared" si="13"/>
        <v>1000</v>
      </c>
      <c r="K43" s="141">
        <f t="shared" si="13"/>
        <v>1000</v>
      </c>
    </row>
    <row r="44" spans="1:11" x14ac:dyDescent="0.25">
      <c r="A44" s="139"/>
      <c r="B44" s="139"/>
      <c r="C44" s="147" t="s">
        <v>68</v>
      </c>
      <c r="D44" s="148" t="s">
        <v>77</v>
      </c>
      <c r="E44" s="71">
        <v>129.21096290397503</v>
      </c>
      <c r="F44" s="71">
        <f t="shared" si="7"/>
        <v>973.54</v>
      </c>
      <c r="G44" s="72">
        <v>2654.4561682925209</v>
      </c>
      <c r="H44" s="71">
        <f t="shared" si="9"/>
        <v>20000</v>
      </c>
      <c r="I44" s="72">
        <v>1000</v>
      </c>
      <c r="J44" s="72">
        <v>1000</v>
      </c>
      <c r="K44" s="72">
        <v>1000</v>
      </c>
    </row>
    <row r="45" spans="1:11" ht="24" x14ac:dyDescent="0.25">
      <c r="A45" s="139"/>
      <c r="B45" s="139"/>
      <c r="C45" s="147" t="s">
        <v>70</v>
      </c>
      <c r="D45" s="148" t="s">
        <v>80</v>
      </c>
      <c r="E45" s="71">
        <v>4637.5844448868529</v>
      </c>
      <c r="F45" s="71">
        <f t="shared" si="7"/>
        <v>34941.879999999997</v>
      </c>
      <c r="G45" s="72">
        <v>0</v>
      </c>
      <c r="H45" s="71">
        <f t="shared" si="9"/>
        <v>0</v>
      </c>
      <c r="I45" s="72">
        <v>0</v>
      </c>
      <c r="J45" s="72">
        <v>0</v>
      </c>
      <c r="K45" s="72">
        <v>0</v>
      </c>
    </row>
    <row r="46" spans="1:11" ht="15.75" customHeight="1" x14ac:dyDescent="0.25">
      <c r="A46" s="139"/>
      <c r="B46" s="139"/>
      <c r="C46" s="147" t="s">
        <v>65</v>
      </c>
      <c r="D46" s="148" t="s">
        <v>76</v>
      </c>
      <c r="E46" s="71">
        <v>0</v>
      </c>
      <c r="F46" s="71">
        <f t="shared" si="7"/>
        <v>0</v>
      </c>
      <c r="G46" s="72">
        <v>18262.79116066096</v>
      </c>
      <c r="H46" s="71">
        <f t="shared" si="9"/>
        <v>137601</v>
      </c>
      <c r="I46" s="72">
        <v>0</v>
      </c>
      <c r="J46" s="72">
        <v>0</v>
      </c>
      <c r="K46" s="72">
        <v>0</v>
      </c>
    </row>
    <row r="47" spans="1:11" ht="15.75" customHeight="1" x14ac:dyDescent="0.25">
      <c r="A47" s="139"/>
      <c r="B47" s="139"/>
      <c r="C47" s="140"/>
      <c r="D47" s="139"/>
      <c r="E47" s="76"/>
      <c r="F47" s="78"/>
      <c r="G47" s="77"/>
      <c r="H47" s="78"/>
      <c r="I47" s="77"/>
      <c r="J47" s="77"/>
      <c r="K47" s="77"/>
    </row>
    <row r="48" spans="1:11" ht="24" x14ac:dyDescent="0.25">
      <c r="A48" s="139"/>
      <c r="B48" s="139">
        <v>45</v>
      </c>
      <c r="C48" s="140"/>
      <c r="D48" s="139" t="s">
        <v>81</v>
      </c>
      <c r="E48" s="78">
        <v>0</v>
      </c>
      <c r="F48" s="78">
        <f t="shared" si="7"/>
        <v>0</v>
      </c>
      <c r="G48" s="79">
        <v>3981.68</v>
      </c>
      <c r="H48" s="78">
        <f t="shared" si="9"/>
        <v>29999.967960000002</v>
      </c>
      <c r="I48" s="79">
        <v>0</v>
      </c>
      <c r="J48" s="79">
        <v>0</v>
      </c>
      <c r="K48" s="79">
        <v>0</v>
      </c>
    </row>
    <row r="49" spans="1:11" ht="15.75" customHeight="1" x14ac:dyDescent="0.25">
      <c r="A49" s="139"/>
      <c r="B49" s="139"/>
      <c r="C49" s="147" t="s">
        <v>68</v>
      </c>
      <c r="D49" s="148" t="s">
        <v>77</v>
      </c>
      <c r="E49" s="71">
        <v>0</v>
      </c>
      <c r="F49" s="71">
        <f t="shared" si="7"/>
        <v>0</v>
      </c>
      <c r="G49" s="72">
        <v>3981.6842524387812</v>
      </c>
      <c r="H49" s="71">
        <f t="shared" si="9"/>
        <v>30000</v>
      </c>
      <c r="I49" s="72">
        <v>0</v>
      </c>
      <c r="J49" s="72">
        <v>0</v>
      </c>
      <c r="K49" s="72">
        <v>0</v>
      </c>
    </row>
    <row r="50" spans="1:11" ht="15.75" customHeight="1" x14ac:dyDescent="0.25">
      <c r="A50" s="142"/>
      <c r="B50" s="142"/>
      <c r="C50" s="143"/>
      <c r="D50" s="142" t="s">
        <v>85</v>
      </c>
      <c r="E50" s="149">
        <f>E26+E42</f>
        <v>356440.20704758103</v>
      </c>
      <c r="F50" s="149">
        <f t="shared" si="7"/>
        <v>2685598.7399999993</v>
      </c>
      <c r="G50" s="149">
        <f>G26+G42</f>
        <v>439642.70594730898</v>
      </c>
      <c r="H50" s="149">
        <f t="shared" si="9"/>
        <v>3312487.9679599996</v>
      </c>
      <c r="I50" s="149">
        <f>I26+I42</f>
        <v>434130</v>
      </c>
      <c r="J50" s="149">
        <f>J26+J42</f>
        <v>434130</v>
      </c>
      <c r="K50" s="149">
        <f>K26+K42</f>
        <v>434130</v>
      </c>
    </row>
    <row r="51" spans="1:11" x14ac:dyDescent="0.25">
      <c r="A51" s="150"/>
      <c r="B51" s="150"/>
      <c r="C51" s="151"/>
      <c r="D51" s="150"/>
      <c r="E51" s="150"/>
      <c r="F51" s="150"/>
      <c r="G51" s="150"/>
      <c r="H51" s="150"/>
      <c r="I51" s="150"/>
      <c r="J51" s="150"/>
      <c r="K51" s="150"/>
    </row>
  </sheetData>
  <mergeCells count="10">
    <mergeCell ref="A1:K1"/>
    <mergeCell ref="A3:K3"/>
    <mergeCell ref="A5:K5"/>
    <mergeCell ref="E9:F9"/>
    <mergeCell ref="G9:H9"/>
    <mergeCell ref="E24:F24"/>
    <mergeCell ref="G24:H24"/>
    <mergeCell ref="A10:D10"/>
    <mergeCell ref="A7:K7"/>
    <mergeCell ref="A22:K22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D31" sqref="D3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6" t="s">
        <v>53</v>
      </c>
      <c r="B1" s="156"/>
      <c r="C1" s="156"/>
      <c r="D1" s="156"/>
      <c r="E1" s="156"/>
      <c r="F1" s="156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56" t="s">
        <v>34</v>
      </c>
      <c r="B3" s="156"/>
      <c r="C3" s="156"/>
      <c r="D3" s="156"/>
      <c r="E3" s="173"/>
      <c r="F3" s="173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56" t="s">
        <v>15</v>
      </c>
      <c r="B5" s="157"/>
      <c r="C5" s="157"/>
      <c r="D5" s="157"/>
      <c r="E5" s="157"/>
      <c r="F5" s="157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56" t="s">
        <v>27</v>
      </c>
      <c r="B7" s="180"/>
      <c r="C7" s="180"/>
      <c r="D7" s="180"/>
      <c r="E7" s="180"/>
      <c r="F7" s="180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5" t="s">
        <v>28</v>
      </c>
      <c r="B9" s="24" t="s">
        <v>12</v>
      </c>
      <c r="C9" s="25" t="s">
        <v>13</v>
      </c>
      <c r="D9" s="25" t="s">
        <v>48</v>
      </c>
      <c r="E9" s="25" t="s">
        <v>49</v>
      </c>
      <c r="F9" s="25" t="s">
        <v>50</v>
      </c>
    </row>
    <row r="10" spans="1:6" ht="15.75" customHeight="1" x14ac:dyDescent="0.25">
      <c r="A10" s="13" t="s">
        <v>29</v>
      </c>
      <c r="B10" s="10">
        <v>362895.84444886842</v>
      </c>
      <c r="C10" s="11">
        <v>439642.71</v>
      </c>
      <c r="D10" s="11">
        <v>439030</v>
      </c>
      <c r="E10" s="11">
        <v>434130</v>
      </c>
      <c r="F10" s="11">
        <v>434130</v>
      </c>
    </row>
    <row r="11" spans="1:6" ht="15.75" customHeight="1" x14ac:dyDescent="0.25">
      <c r="A11" s="13" t="s">
        <v>59</v>
      </c>
      <c r="B11" s="10">
        <v>362895.84444886842</v>
      </c>
      <c r="C11" s="11">
        <v>439642.71</v>
      </c>
      <c r="D11" s="11">
        <v>439030</v>
      </c>
      <c r="E11" s="11">
        <v>434130</v>
      </c>
      <c r="F11" s="11">
        <v>434130</v>
      </c>
    </row>
    <row r="12" spans="1:6" x14ac:dyDescent="0.25">
      <c r="A12" s="20" t="s">
        <v>60</v>
      </c>
      <c r="B12" s="47">
        <v>362895.84444886842</v>
      </c>
      <c r="C12" s="48">
        <v>439642.71</v>
      </c>
      <c r="D12" s="48">
        <v>439030</v>
      </c>
      <c r="E12" s="48">
        <v>434130</v>
      </c>
      <c r="F12" s="48">
        <v>434130</v>
      </c>
    </row>
    <row r="13" spans="1:6" x14ac:dyDescent="0.25">
      <c r="A13" s="19" t="s">
        <v>61</v>
      </c>
      <c r="B13" s="10">
        <v>362895.84444886842</v>
      </c>
      <c r="C13" s="11">
        <v>439642.71</v>
      </c>
      <c r="D13" s="11">
        <v>439030</v>
      </c>
      <c r="E13" s="11">
        <v>434130</v>
      </c>
      <c r="F13" s="11">
        <v>434130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F35" sqref="F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56" t="s">
        <v>53</v>
      </c>
      <c r="B1" s="156"/>
      <c r="C1" s="156"/>
      <c r="D1" s="156"/>
      <c r="E1" s="156"/>
      <c r="F1" s="156"/>
      <c r="G1" s="156"/>
      <c r="H1" s="156"/>
      <c r="I1" s="15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56" t="s">
        <v>34</v>
      </c>
      <c r="B3" s="156"/>
      <c r="C3" s="156"/>
      <c r="D3" s="156"/>
      <c r="E3" s="156"/>
      <c r="F3" s="156"/>
      <c r="G3" s="156"/>
      <c r="H3" s="173"/>
      <c r="I3" s="173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56" t="s">
        <v>30</v>
      </c>
      <c r="B5" s="157"/>
      <c r="C5" s="157"/>
      <c r="D5" s="157"/>
      <c r="E5" s="157"/>
      <c r="F5" s="157"/>
      <c r="G5" s="157"/>
      <c r="H5" s="157"/>
      <c r="I5" s="15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16</v>
      </c>
      <c r="B7" s="24" t="s">
        <v>17</v>
      </c>
      <c r="C7" s="24" t="s">
        <v>18</v>
      </c>
      <c r="D7" s="24" t="s">
        <v>57</v>
      </c>
      <c r="E7" s="24" t="s">
        <v>12</v>
      </c>
      <c r="F7" s="25" t="s">
        <v>13</v>
      </c>
      <c r="G7" s="25" t="s">
        <v>48</v>
      </c>
      <c r="H7" s="25" t="s">
        <v>49</v>
      </c>
      <c r="I7" s="25" t="s">
        <v>50</v>
      </c>
    </row>
    <row r="8" spans="1:9" ht="25.5" x14ac:dyDescent="0.25">
      <c r="A8" s="13">
        <v>8</v>
      </c>
      <c r="B8" s="13"/>
      <c r="C8" s="13"/>
      <c r="D8" s="13" t="s">
        <v>31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36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37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0" t="s">
        <v>32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1" t="s">
        <v>38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39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workbookViewId="0">
      <selection activeCell="N9" sqref="N9"/>
    </sheetView>
  </sheetViews>
  <sheetFormatPr defaultRowHeight="15" x14ac:dyDescent="0.25"/>
  <cols>
    <col min="1" max="1" width="11.5703125" customWidth="1"/>
    <col min="2" max="2" width="8.42578125" bestFit="1" customWidth="1"/>
    <col min="3" max="3" width="58.140625" bestFit="1" customWidth="1"/>
    <col min="4" max="4" width="19.140625" hidden="1" customWidth="1"/>
    <col min="5" max="9" width="19.140625" customWidth="1"/>
  </cols>
  <sheetData>
    <row r="1" spans="1:9" ht="42" customHeight="1" x14ac:dyDescent="0.25"/>
    <row r="2" spans="1:9" ht="15.75" x14ac:dyDescent="0.25">
      <c r="A2" s="156" t="s">
        <v>157</v>
      </c>
      <c r="B2" s="156"/>
      <c r="C2" s="156"/>
      <c r="D2" s="156"/>
      <c r="E2" s="156"/>
      <c r="F2" s="156"/>
      <c r="G2" s="156"/>
      <c r="H2" s="156"/>
      <c r="I2" s="156"/>
    </row>
    <row r="3" spans="1:9" ht="18" customHeight="1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156" t="s">
        <v>33</v>
      </c>
      <c r="B4" s="157"/>
      <c r="C4" s="157"/>
      <c r="D4" s="157"/>
      <c r="E4" s="157"/>
      <c r="F4" s="157"/>
      <c r="G4" s="157"/>
      <c r="H4" s="157"/>
      <c r="I4" s="157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16.5" customHeight="1" x14ac:dyDescent="0.25">
      <c r="A6" s="80" t="s">
        <v>86</v>
      </c>
      <c r="B6" s="80" t="s">
        <v>87</v>
      </c>
      <c r="C6" s="80" t="s">
        <v>88</v>
      </c>
      <c r="D6" s="81" t="s">
        <v>154</v>
      </c>
      <c r="E6" s="81" t="s">
        <v>64</v>
      </c>
      <c r="F6" s="82" t="s">
        <v>89</v>
      </c>
      <c r="G6" s="82" t="s">
        <v>63</v>
      </c>
      <c r="H6" s="82" t="s">
        <v>90</v>
      </c>
      <c r="I6" s="82" t="s">
        <v>91</v>
      </c>
    </row>
    <row r="7" spans="1:9" ht="16.5" customHeight="1" x14ac:dyDescent="0.25">
      <c r="A7" s="83" t="s">
        <v>92</v>
      </c>
      <c r="B7" s="83" t="s">
        <v>92</v>
      </c>
      <c r="C7" s="84" t="s">
        <v>93</v>
      </c>
      <c r="D7" s="85">
        <v>2734238.74</v>
      </c>
      <c r="E7" s="85">
        <v>362895.84444886853</v>
      </c>
      <c r="F7" s="86">
        <v>439642.71019974782</v>
      </c>
      <c r="G7" s="86">
        <v>439030</v>
      </c>
      <c r="H7" s="86">
        <v>434130</v>
      </c>
      <c r="I7" s="86">
        <v>434130</v>
      </c>
    </row>
    <row r="8" spans="1:9" ht="16.5" customHeight="1" x14ac:dyDescent="0.25">
      <c r="A8" s="87" t="s">
        <v>94</v>
      </c>
      <c r="B8" s="87" t="s">
        <v>95</v>
      </c>
      <c r="C8" s="88" t="s">
        <v>96</v>
      </c>
      <c r="D8" s="89">
        <v>2734238.74</v>
      </c>
      <c r="E8" s="89">
        <v>362895.84444886853</v>
      </c>
      <c r="F8" s="90">
        <v>439642.71019974782</v>
      </c>
      <c r="G8" s="90">
        <v>439030</v>
      </c>
      <c r="H8" s="90">
        <v>434130</v>
      </c>
      <c r="I8" s="90">
        <v>434130</v>
      </c>
    </row>
    <row r="9" spans="1:9" ht="24" customHeight="1" x14ac:dyDescent="0.25">
      <c r="A9" s="91" t="s">
        <v>97</v>
      </c>
      <c r="B9" s="91" t="s">
        <v>98</v>
      </c>
      <c r="C9" s="92" t="s">
        <v>99</v>
      </c>
      <c r="D9" s="93">
        <v>2734238.74</v>
      </c>
      <c r="E9" s="93">
        <v>362895.84444886853</v>
      </c>
      <c r="F9" s="94">
        <v>439642.71019974782</v>
      </c>
      <c r="G9" s="94">
        <v>439030</v>
      </c>
      <c r="H9" s="94">
        <v>434130</v>
      </c>
      <c r="I9" s="94">
        <v>434130</v>
      </c>
    </row>
    <row r="10" spans="1:9" ht="16.5" customHeight="1" x14ac:dyDescent="0.25">
      <c r="A10" s="95" t="s">
        <v>100</v>
      </c>
      <c r="B10" s="95" t="s">
        <v>101</v>
      </c>
      <c r="C10" s="96" t="s">
        <v>102</v>
      </c>
      <c r="D10" s="97">
        <v>2734238.74</v>
      </c>
      <c r="E10" s="97">
        <v>362895.84444886853</v>
      </c>
      <c r="F10" s="98">
        <v>439642.71019974782</v>
      </c>
      <c r="G10" s="98">
        <v>439030</v>
      </c>
      <c r="H10" s="98">
        <v>434130</v>
      </c>
      <c r="I10" s="98">
        <v>434130</v>
      </c>
    </row>
    <row r="11" spans="1:9" ht="17.25" customHeight="1" x14ac:dyDescent="0.25">
      <c r="A11" s="99" t="s">
        <v>103</v>
      </c>
      <c r="B11" s="99" t="s">
        <v>104</v>
      </c>
      <c r="C11" s="100" t="s">
        <v>105</v>
      </c>
      <c r="D11" s="101">
        <v>2420108.69</v>
      </c>
      <c r="E11" s="101">
        <v>321203.62200544163</v>
      </c>
      <c r="F11" s="102">
        <v>360893.8881146725</v>
      </c>
      <c r="G11" s="102">
        <v>382470</v>
      </c>
      <c r="H11" s="102">
        <v>377570</v>
      </c>
      <c r="I11" s="102">
        <v>377570</v>
      </c>
    </row>
    <row r="12" spans="1:9" ht="20.25" customHeight="1" x14ac:dyDescent="0.25">
      <c r="A12" s="103" t="s">
        <v>106</v>
      </c>
      <c r="B12" s="103" t="s">
        <v>107</v>
      </c>
      <c r="C12" s="104" t="s">
        <v>102</v>
      </c>
      <c r="D12" s="105">
        <v>2420108.69</v>
      </c>
      <c r="E12" s="105">
        <v>321203.62200544163</v>
      </c>
      <c r="F12" s="106">
        <v>360893.8881146725</v>
      </c>
      <c r="G12" s="106">
        <v>382470</v>
      </c>
      <c r="H12" s="106">
        <v>377570</v>
      </c>
      <c r="I12" s="106">
        <v>377570</v>
      </c>
    </row>
    <row r="13" spans="1:9" ht="20.25" customHeight="1" x14ac:dyDescent="0.25">
      <c r="A13" s="107" t="s">
        <v>106</v>
      </c>
      <c r="B13" s="107" t="s">
        <v>108</v>
      </c>
      <c r="C13" s="108" t="s">
        <v>109</v>
      </c>
      <c r="D13" s="109">
        <v>2420108.69</v>
      </c>
      <c r="E13" s="109">
        <v>321203.62200544163</v>
      </c>
      <c r="F13" s="110">
        <v>360893.8881146725</v>
      </c>
      <c r="G13" s="110">
        <v>382470</v>
      </c>
      <c r="H13" s="110">
        <v>377570</v>
      </c>
      <c r="I13" s="110">
        <v>377570</v>
      </c>
    </row>
    <row r="14" spans="1:9" ht="20.25" customHeight="1" x14ac:dyDescent="0.25">
      <c r="A14" s="111" t="s">
        <v>106</v>
      </c>
      <c r="B14" s="111" t="s">
        <v>110</v>
      </c>
      <c r="C14" s="112" t="s">
        <v>111</v>
      </c>
      <c r="D14" s="113">
        <v>2420108.69</v>
      </c>
      <c r="E14" s="113">
        <v>321203.62200544163</v>
      </c>
      <c r="F14" s="114">
        <v>360893.8881146725</v>
      </c>
      <c r="G14" s="114">
        <v>382470</v>
      </c>
      <c r="H14" s="114">
        <v>377570</v>
      </c>
      <c r="I14" s="114">
        <v>377570</v>
      </c>
    </row>
    <row r="15" spans="1:9" ht="16.5" customHeight="1" x14ac:dyDescent="0.25">
      <c r="A15" s="115" t="s">
        <v>112</v>
      </c>
      <c r="B15" s="115" t="s">
        <v>113</v>
      </c>
      <c r="C15" s="116" t="s">
        <v>114</v>
      </c>
      <c r="D15" s="117">
        <v>5780.98</v>
      </c>
      <c r="E15" s="117">
        <v>767.26790098878485</v>
      </c>
      <c r="F15" s="118">
        <v>1592.6737009755125</v>
      </c>
      <c r="G15" s="118">
        <v>1590</v>
      </c>
      <c r="H15" s="118">
        <v>1590</v>
      </c>
      <c r="I15" s="118">
        <v>1590</v>
      </c>
    </row>
    <row r="16" spans="1:9" ht="16.5" customHeight="1" x14ac:dyDescent="0.25">
      <c r="A16" s="119" t="s">
        <v>112</v>
      </c>
      <c r="B16" s="119" t="s">
        <v>115</v>
      </c>
      <c r="C16" s="120" t="s">
        <v>116</v>
      </c>
      <c r="D16" s="121">
        <v>5780.98</v>
      </c>
      <c r="E16" s="121">
        <v>767.26790098878485</v>
      </c>
      <c r="F16" s="122">
        <v>1592.6737009755125</v>
      </c>
      <c r="G16" s="122">
        <v>1590</v>
      </c>
      <c r="H16" s="122">
        <v>1590</v>
      </c>
      <c r="I16" s="122">
        <v>1590</v>
      </c>
    </row>
    <row r="17" spans="1:9" ht="16.5" customHeight="1" x14ac:dyDescent="0.25">
      <c r="A17" s="73" t="s">
        <v>112</v>
      </c>
      <c r="B17" s="73" t="s">
        <v>69</v>
      </c>
      <c r="C17" s="123" t="s">
        <v>117</v>
      </c>
      <c r="D17" s="124">
        <v>5780.98</v>
      </c>
      <c r="E17" s="124">
        <v>767.26790098878485</v>
      </c>
      <c r="F17" s="125">
        <v>1592.6737009755125</v>
      </c>
      <c r="G17" s="125">
        <v>1590</v>
      </c>
      <c r="H17" s="125">
        <v>1590</v>
      </c>
      <c r="I17" s="125">
        <v>1590</v>
      </c>
    </row>
    <row r="18" spans="1:9" ht="16.5" customHeight="1" x14ac:dyDescent="0.25">
      <c r="A18" s="126" t="s">
        <v>92</v>
      </c>
      <c r="B18" s="126" t="s">
        <v>118</v>
      </c>
      <c r="C18" s="127" t="s">
        <v>23</v>
      </c>
      <c r="D18" s="68">
        <v>5780.98</v>
      </c>
      <c r="E18" s="68">
        <v>767.26790098878485</v>
      </c>
      <c r="F18" s="69">
        <v>1592.6737009755125</v>
      </c>
      <c r="G18" s="69">
        <v>1590</v>
      </c>
      <c r="H18" s="69">
        <v>1590</v>
      </c>
      <c r="I18" s="69">
        <v>1590</v>
      </c>
    </row>
    <row r="19" spans="1:9" ht="16.5" customHeight="1" x14ac:dyDescent="0.25">
      <c r="A19" s="128" t="s">
        <v>92</v>
      </c>
      <c r="B19" s="128" t="s">
        <v>119</v>
      </c>
      <c r="C19" s="129" t="s">
        <v>35</v>
      </c>
      <c r="D19" s="130">
        <v>5780.98</v>
      </c>
      <c r="E19" s="68">
        <v>767.26790098878485</v>
      </c>
      <c r="F19" s="69">
        <v>1592.6737009755125</v>
      </c>
      <c r="G19" s="70">
        <v>1590</v>
      </c>
      <c r="H19" s="70">
        <v>1590</v>
      </c>
      <c r="I19" s="70">
        <v>1590</v>
      </c>
    </row>
    <row r="20" spans="1:9" ht="16.5" customHeight="1" x14ac:dyDescent="0.25">
      <c r="A20" s="115" t="s">
        <v>112</v>
      </c>
      <c r="B20" s="115" t="s">
        <v>120</v>
      </c>
      <c r="C20" s="116" t="s">
        <v>121</v>
      </c>
      <c r="D20" s="117">
        <v>16857.52</v>
      </c>
      <c r="E20" s="117">
        <v>2237.3773973057268</v>
      </c>
      <c r="F20" s="118">
        <v>6191.6517353507197</v>
      </c>
      <c r="G20" s="118">
        <v>4100</v>
      </c>
      <c r="H20" s="118">
        <v>4100</v>
      </c>
      <c r="I20" s="118">
        <v>4100</v>
      </c>
    </row>
    <row r="21" spans="1:9" ht="16.5" customHeight="1" x14ac:dyDescent="0.25">
      <c r="A21" s="119" t="s">
        <v>112</v>
      </c>
      <c r="B21" s="119" t="s">
        <v>122</v>
      </c>
      <c r="C21" s="120" t="s">
        <v>121</v>
      </c>
      <c r="D21" s="121">
        <v>16857.52</v>
      </c>
      <c r="E21" s="121">
        <v>2237.3773973057268</v>
      </c>
      <c r="F21" s="122">
        <v>6191.6517353507197</v>
      </c>
      <c r="G21" s="122">
        <v>4100</v>
      </c>
      <c r="H21" s="122">
        <v>4100</v>
      </c>
      <c r="I21" s="122">
        <v>4100</v>
      </c>
    </row>
    <row r="22" spans="1:9" ht="16.5" customHeight="1" x14ac:dyDescent="0.25">
      <c r="A22" s="73" t="s">
        <v>112</v>
      </c>
      <c r="B22" s="73" t="s">
        <v>67</v>
      </c>
      <c r="C22" s="123" t="s">
        <v>123</v>
      </c>
      <c r="D22" s="124">
        <v>16857.52</v>
      </c>
      <c r="E22" s="124">
        <v>2237.3773973057268</v>
      </c>
      <c r="F22" s="125">
        <v>6191.6517353507197</v>
      </c>
      <c r="G22" s="125">
        <v>4100</v>
      </c>
      <c r="H22" s="125">
        <v>4100</v>
      </c>
      <c r="I22" s="125">
        <v>4100</v>
      </c>
    </row>
    <row r="23" spans="1:9" ht="16.5" customHeight="1" x14ac:dyDescent="0.25">
      <c r="A23" s="126" t="s">
        <v>92</v>
      </c>
      <c r="B23" s="126" t="s">
        <v>118</v>
      </c>
      <c r="C23" s="127" t="s">
        <v>23</v>
      </c>
      <c r="D23" s="68">
        <v>16857.52</v>
      </c>
      <c r="E23" s="68">
        <v>2237.3773973057268</v>
      </c>
      <c r="F23" s="69">
        <v>6191.6517353507197</v>
      </c>
      <c r="G23" s="69">
        <v>4100</v>
      </c>
      <c r="H23" s="69">
        <v>4100</v>
      </c>
      <c r="I23" s="69">
        <v>4100</v>
      </c>
    </row>
    <row r="24" spans="1:9" ht="16.5" customHeight="1" x14ac:dyDescent="0.25">
      <c r="A24" s="128" t="s">
        <v>92</v>
      </c>
      <c r="B24" s="128" t="s">
        <v>119</v>
      </c>
      <c r="C24" s="129" t="s">
        <v>35</v>
      </c>
      <c r="D24" s="130">
        <v>16857.52</v>
      </c>
      <c r="E24" s="68">
        <v>2237.3773973057268</v>
      </c>
      <c r="F24" s="69">
        <v>6191.6517353507197</v>
      </c>
      <c r="G24" s="70">
        <v>4100</v>
      </c>
      <c r="H24" s="70">
        <v>4100</v>
      </c>
      <c r="I24" s="70">
        <v>4100</v>
      </c>
    </row>
    <row r="25" spans="1:9" ht="16.5" customHeight="1" x14ac:dyDescent="0.25">
      <c r="A25" s="115" t="s">
        <v>112</v>
      </c>
      <c r="B25" s="115" t="s">
        <v>124</v>
      </c>
      <c r="C25" s="116" t="s">
        <v>83</v>
      </c>
      <c r="D25" s="117">
        <v>5308.52</v>
      </c>
      <c r="E25" s="117">
        <v>704.56168292521068</v>
      </c>
      <c r="F25" s="118">
        <v>0</v>
      </c>
      <c r="G25" s="118">
        <v>0</v>
      </c>
      <c r="H25" s="118">
        <v>0</v>
      </c>
      <c r="I25" s="118">
        <v>0</v>
      </c>
    </row>
    <row r="26" spans="1:9" ht="16.5" customHeight="1" x14ac:dyDescent="0.25">
      <c r="A26" s="119" t="s">
        <v>112</v>
      </c>
      <c r="B26" s="119" t="s">
        <v>125</v>
      </c>
      <c r="C26" s="120" t="s">
        <v>83</v>
      </c>
      <c r="D26" s="121">
        <v>5308.52</v>
      </c>
      <c r="E26" s="121">
        <v>704.56168292521068</v>
      </c>
      <c r="F26" s="122">
        <v>0</v>
      </c>
      <c r="G26" s="122">
        <v>0</v>
      </c>
      <c r="H26" s="122">
        <v>0</v>
      </c>
      <c r="I26" s="122">
        <v>0</v>
      </c>
    </row>
    <row r="27" spans="1:9" ht="16.5" customHeight="1" x14ac:dyDescent="0.25">
      <c r="A27" s="73" t="s">
        <v>112</v>
      </c>
      <c r="B27" s="73" t="s">
        <v>82</v>
      </c>
      <c r="C27" s="123" t="s">
        <v>126</v>
      </c>
      <c r="D27" s="124">
        <v>5308.52</v>
      </c>
      <c r="E27" s="124">
        <v>704.56168292521068</v>
      </c>
      <c r="F27" s="125">
        <v>0</v>
      </c>
      <c r="G27" s="125">
        <v>0</v>
      </c>
      <c r="H27" s="125">
        <v>0</v>
      </c>
      <c r="I27" s="125">
        <v>0</v>
      </c>
    </row>
    <row r="28" spans="1:9" ht="16.5" customHeight="1" x14ac:dyDescent="0.25">
      <c r="A28" s="126" t="s">
        <v>92</v>
      </c>
      <c r="B28" s="126" t="s">
        <v>118</v>
      </c>
      <c r="C28" s="127" t="s">
        <v>23</v>
      </c>
      <c r="D28" s="68">
        <v>5308.52</v>
      </c>
      <c r="E28" s="68">
        <v>704.56168292521068</v>
      </c>
      <c r="F28" s="69">
        <v>0</v>
      </c>
      <c r="G28" s="69">
        <v>0</v>
      </c>
      <c r="H28" s="69">
        <v>0</v>
      </c>
      <c r="I28" s="69">
        <v>0</v>
      </c>
    </row>
    <row r="29" spans="1:9" ht="16.5" customHeight="1" x14ac:dyDescent="0.25">
      <c r="A29" s="128" t="s">
        <v>92</v>
      </c>
      <c r="B29" s="128" t="s">
        <v>127</v>
      </c>
      <c r="C29" s="129" t="s">
        <v>24</v>
      </c>
      <c r="D29" s="130">
        <v>0</v>
      </c>
      <c r="E29" s="68">
        <v>0</v>
      </c>
      <c r="F29" s="69">
        <v>0</v>
      </c>
      <c r="G29" s="70">
        <v>0</v>
      </c>
      <c r="H29" s="70">
        <v>0</v>
      </c>
      <c r="I29" s="70">
        <v>0</v>
      </c>
    </row>
    <row r="30" spans="1:9" ht="16.5" customHeight="1" x14ac:dyDescent="0.25">
      <c r="A30" s="128" t="s">
        <v>92</v>
      </c>
      <c r="B30" s="128" t="s">
        <v>119</v>
      </c>
      <c r="C30" s="129" t="s">
        <v>35</v>
      </c>
      <c r="D30" s="130">
        <v>5308.52</v>
      </c>
      <c r="E30" s="68">
        <v>704.56168292521068</v>
      </c>
      <c r="F30" s="69">
        <v>0</v>
      </c>
      <c r="G30" s="70">
        <v>0</v>
      </c>
      <c r="H30" s="70">
        <v>0</v>
      </c>
      <c r="I30" s="70">
        <v>0</v>
      </c>
    </row>
    <row r="31" spans="1:9" ht="16.5" customHeight="1" x14ac:dyDescent="0.25">
      <c r="A31" s="115" t="s">
        <v>112</v>
      </c>
      <c r="B31" s="115" t="s">
        <v>128</v>
      </c>
      <c r="C31" s="116" t="s">
        <v>129</v>
      </c>
      <c r="D31" s="117">
        <v>2332590.63</v>
      </c>
      <c r="E31" s="117">
        <v>309587.97929524188</v>
      </c>
      <c r="F31" s="118">
        <v>345437.65346074721</v>
      </c>
      <c r="G31" s="118">
        <v>368680</v>
      </c>
      <c r="H31" s="118">
        <v>368680</v>
      </c>
      <c r="I31" s="118">
        <v>368680</v>
      </c>
    </row>
    <row r="32" spans="1:9" ht="16.5" customHeight="1" x14ac:dyDescent="0.25">
      <c r="A32" s="119" t="s">
        <v>112</v>
      </c>
      <c r="B32" s="119" t="s">
        <v>130</v>
      </c>
      <c r="C32" s="120" t="s">
        <v>129</v>
      </c>
      <c r="D32" s="121">
        <v>183631.71</v>
      </c>
      <c r="E32" s="121">
        <v>24372.116265180168</v>
      </c>
      <c r="F32" s="122">
        <v>28933.572234388477</v>
      </c>
      <c r="G32" s="122">
        <v>28930</v>
      </c>
      <c r="H32" s="122">
        <v>28930</v>
      </c>
      <c r="I32" s="122">
        <v>28930</v>
      </c>
    </row>
    <row r="33" spans="1:9" ht="16.5" customHeight="1" x14ac:dyDescent="0.25">
      <c r="A33" s="73" t="s">
        <v>112</v>
      </c>
      <c r="B33" s="73" t="s">
        <v>70</v>
      </c>
      <c r="C33" s="123" t="s">
        <v>131</v>
      </c>
      <c r="D33" s="124">
        <v>183631.71</v>
      </c>
      <c r="E33" s="124">
        <v>24372.116265180168</v>
      </c>
      <c r="F33" s="125">
        <v>28933.572234388477</v>
      </c>
      <c r="G33" s="125">
        <v>28930</v>
      </c>
      <c r="H33" s="125">
        <v>28930</v>
      </c>
      <c r="I33" s="125">
        <v>28930</v>
      </c>
    </row>
    <row r="34" spans="1:9" ht="16.5" customHeight="1" x14ac:dyDescent="0.25">
      <c r="A34" s="126" t="s">
        <v>92</v>
      </c>
      <c r="B34" s="126" t="s">
        <v>118</v>
      </c>
      <c r="C34" s="127" t="s">
        <v>23</v>
      </c>
      <c r="D34" s="68">
        <v>183631.71</v>
      </c>
      <c r="E34" s="68">
        <v>24372.116265180168</v>
      </c>
      <c r="F34" s="69">
        <v>28933.572234388477</v>
      </c>
      <c r="G34" s="69">
        <v>28930</v>
      </c>
      <c r="H34" s="69">
        <v>28930</v>
      </c>
      <c r="I34" s="69">
        <v>28930</v>
      </c>
    </row>
    <row r="35" spans="1:9" ht="16.5" customHeight="1" x14ac:dyDescent="0.25">
      <c r="A35" s="128" t="s">
        <v>92</v>
      </c>
      <c r="B35" s="128" t="s">
        <v>119</v>
      </c>
      <c r="C35" s="129" t="s">
        <v>35</v>
      </c>
      <c r="D35" s="130">
        <v>183631.71</v>
      </c>
      <c r="E35" s="68">
        <v>24372.116265180168</v>
      </c>
      <c r="F35" s="69">
        <v>28926.936093967746</v>
      </c>
      <c r="G35" s="70">
        <v>28880</v>
      </c>
      <c r="H35" s="70">
        <v>28880</v>
      </c>
      <c r="I35" s="70">
        <v>28880</v>
      </c>
    </row>
    <row r="36" spans="1:9" ht="16.5" customHeight="1" x14ac:dyDescent="0.25">
      <c r="A36" s="128" t="s">
        <v>92</v>
      </c>
      <c r="B36" s="128" t="s">
        <v>132</v>
      </c>
      <c r="C36" s="129" t="s">
        <v>79</v>
      </c>
      <c r="D36" s="130">
        <v>0</v>
      </c>
      <c r="E36" s="68">
        <v>0</v>
      </c>
      <c r="F36" s="69">
        <v>6.6361404207313024</v>
      </c>
      <c r="G36" s="70">
        <v>50</v>
      </c>
      <c r="H36" s="70">
        <v>50</v>
      </c>
      <c r="I36" s="70">
        <v>50</v>
      </c>
    </row>
    <row r="37" spans="1:9" ht="16.5" customHeight="1" x14ac:dyDescent="0.25">
      <c r="A37" s="119" t="s">
        <v>112</v>
      </c>
      <c r="B37" s="119" t="s">
        <v>133</v>
      </c>
      <c r="C37" s="120" t="s">
        <v>129</v>
      </c>
      <c r="D37" s="121">
        <v>0</v>
      </c>
      <c r="E37" s="121">
        <v>0</v>
      </c>
      <c r="F37" s="122">
        <v>316504.08122635871</v>
      </c>
      <c r="G37" s="122">
        <v>339750</v>
      </c>
      <c r="H37" s="122">
        <v>339750</v>
      </c>
      <c r="I37" s="122">
        <v>339750</v>
      </c>
    </row>
    <row r="38" spans="1:9" ht="16.5" customHeight="1" x14ac:dyDescent="0.25">
      <c r="A38" s="73" t="s">
        <v>112</v>
      </c>
      <c r="B38" s="73" t="s">
        <v>65</v>
      </c>
      <c r="C38" s="123" t="s">
        <v>134</v>
      </c>
      <c r="D38" s="124">
        <v>0</v>
      </c>
      <c r="E38" s="124">
        <v>0</v>
      </c>
      <c r="F38" s="125">
        <v>477.80211029265377</v>
      </c>
      <c r="G38" s="125">
        <v>150</v>
      </c>
      <c r="H38" s="125">
        <v>0</v>
      </c>
      <c r="I38" s="125">
        <v>0</v>
      </c>
    </row>
    <row r="39" spans="1:9" ht="16.5" customHeight="1" x14ac:dyDescent="0.25">
      <c r="A39" s="126" t="s">
        <v>92</v>
      </c>
      <c r="B39" s="126" t="s">
        <v>118</v>
      </c>
      <c r="C39" s="127" t="s">
        <v>23</v>
      </c>
      <c r="D39" s="68">
        <v>0</v>
      </c>
      <c r="E39" s="68">
        <v>0</v>
      </c>
      <c r="F39" s="69">
        <v>477.80211029265377</v>
      </c>
      <c r="G39" s="69">
        <v>150</v>
      </c>
      <c r="H39" s="69">
        <v>0</v>
      </c>
      <c r="I39" s="69">
        <v>0</v>
      </c>
    </row>
    <row r="40" spans="1:9" ht="16.5" customHeight="1" x14ac:dyDescent="0.25">
      <c r="A40" s="128" t="s">
        <v>92</v>
      </c>
      <c r="B40" s="128" t="s">
        <v>119</v>
      </c>
      <c r="C40" s="129" t="s">
        <v>35</v>
      </c>
      <c r="D40" s="130">
        <v>0</v>
      </c>
      <c r="E40" s="136">
        <v>0</v>
      </c>
      <c r="F40" s="137">
        <v>477.80211029265377</v>
      </c>
      <c r="G40" s="138">
        <v>150</v>
      </c>
      <c r="H40" s="138">
        <v>0</v>
      </c>
      <c r="I40" s="138">
        <v>0</v>
      </c>
    </row>
    <row r="41" spans="1:9" ht="16.5" customHeight="1" x14ac:dyDescent="0.25">
      <c r="A41" s="73" t="s">
        <v>112</v>
      </c>
      <c r="B41" s="73" t="s">
        <v>66</v>
      </c>
      <c r="C41" s="123" t="s">
        <v>73</v>
      </c>
      <c r="D41" s="124">
        <v>2148958.92</v>
      </c>
      <c r="E41" s="124">
        <v>285215.86303006171</v>
      </c>
      <c r="F41" s="125">
        <v>316026.27911606606</v>
      </c>
      <c r="G41" s="125">
        <v>339600</v>
      </c>
      <c r="H41" s="125">
        <v>339600</v>
      </c>
      <c r="I41" s="125">
        <v>339600</v>
      </c>
    </row>
    <row r="42" spans="1:9" ht="16.5" customHeight="1" x14ac:dyDescent="0.25">
      <c r="A42" s="126" t="s">
        <v>92</v>
      </c>
      <c r="B42" s="126" t="s">
        <v>118</v>
      </c>
      <c r="C42" s="127" t="s">
        <v>23</v>
      </c>
      <c r="D42" s="68">
        <v>2148958.92</v>
      </c>
      <c r="E42" s="68">
        <v>285215.86303006171</v>
      </c>
      <c r="F42" s="69">
        <v>316026.27911606606</v>
      </c>
      <c r="G42" s="69">
        <v>339600</v>
      </c>
      <c r="H42" s="69">
        <v>339600</v>
      </c>
      <c r="I42" s="69">
        <v>339600</v>
      </c>
    </row>
    <row r="43" spans="1:9" ht="16.5" customHeight="1" x14ac:dyDescent="0.25">
      <c r="A43" s="128" t="s">
        <v>92</v>
      </c>
      <c r="B43" s="128" t="s">
        <v>127</v>
      </c>
      <c r="C43" s="129" t="s">
        <v>24</v>
      </c>
      <c r="D43" s="130">
        <v>2063491.15</v>
      </c>
      <c r="E43" s="68">
        <v>273872.34056672634</v>
      </c>
      <c r="F43" s="69">
        <v>294936.62485898199</v>
      </c>
      <c r="G43" s="70">
        <v>311700</v>
      </c>
      <c r="H43" s="70">
        <v>311700</v>
      </c>
      <c r="I43" s="70">
        <v>311700</v>
      </c>
    </row>
    <row r="44" spans="1:9" ht="16.5" customHeight="1" x14ac:dyDescent="0.25">
      <c r="A44" s="128" t="s">
        <v>92</v>
      </c>
      <c r="B44" s="128" t="s">
        <v>119</v>
      </c>
      <c r="C44" s="129" t="s">
        <v>35</v>
      </c>
      <c r="D44" s="130">
        <v>85467.77</v>
      </c>
      <c r="E44" s="68">
        <v>11343.522463335325</v>
      </c>
      <c r="F44" s="69">
        <v>19297.896343486627</v>
      </c>
      <c r="G44" s="70">
        <v>27900</v>
      </c>
      <c r="H44" s="70">
        <v>27900</v>
      </c>
      <c r="I44" s="70">
        <v>27900</v>
      </c>
    </row>
    <row r="45" spans="1:9" ht="16.5" customHeight="1" x14ac:dyDescent="0.25">
      <c r="A45" s="128" t="s">
        <v>92</v>
      </c>
      <c r="B45" s="128" t="s">
        <v>132</v>
      </c>
      <c r="C45" s="129" t="s">
        <v>79</v>
      </c>
      <c r="D45" s="130">
        <v>0</v>
      </c>
      <c r="E45" s="68">
        <v>0</v>
      </c>
      <c r="F45" s="69">
        <v>1791.7579135974515</v>
      </c>
      <c r="G45" s="70">
        <v>0</v>
      </c>
      <c r="H45" s="70">
        <v>0</v>
      </c>
      <c r="I45" s="70">
        <v>0</v>
      </c>
    </row>
    <row r="46" spans="1:9" ht="16.5" customHeight="1" x14ac:dyDescent="0.25">
      <c r="A46" s="115" t="s">
        <v>112</v>
      </c>
      <c r="B46" s="115" t="s">
        <v>135</v>
      </c>
      <c r="C46" s="116" t="s">
        <v>136</v>
      </c>
      <c r="D46" s="117">
        <v>59571.040000000001</v>
      </c>
      <c r="E46" s="117">
        <v>7906.4357289800246</v>
      </c>
      <c r="F46" s="118">
        <v>7671.9092175990436</v>
      </c>
      <c r="G46" s="118">
        <v>3200</v>
      </c>
      <c r="H46" s="118">
        <v>3200</v>
      </c>
      <c r="I46" s="118">
        <v>3200</v>
      </c>
    </row>
    <row r="47" spans="1:9" ht="16.5" customHeight="1" x14ac:dyDescent="0.25">
      <c r="A47" s="119" t="s">
        <v>112</v>
      </c>
      <c r="B47" s="119" t="s">
        <v>137</v>
      </c>
      <c r="C47" s="120" t="s">
        <v>136</v>
      </c>
      <c r="D47" s="121">
        <v>59571.040000000001</v>
      </c>
      <c r="E47" s="121">
        <v>7906.4357289800246</v>
      </c>
      <c r="F47" s="122">
        <v>7671.9092175990436</v>
      </c>
      <c r="G47" s="122">
        <v>3200</v>
      </c>
      <c r="H47" s="122">
        <v>3200</v>
      </c>
      <c r="I47" s="122">
        <v>3200</v>
      </c>
    </row>
    <row r="48" spans="1:9" ht="16.5" customHeight="1" x14ac:dyDescent="0.25">
      <c r="A48" s="73" t="s">
        <v>112</v>
      </c>
      <c r="B48" s="73" t="s">
        <v>68</v>
      </c>
      <c r="C48" s="123" t="s">
        <v>138</v>
      </c>
      <c r="D48" s="124">
        <v>59571.040000000001</v>
      </c>
      <c r="E48" s="124">
        <v>7906.4357289800246</v>
      </c>
      <c r="F48" s="125">
        <v>7671.9092175990436</v>
      </c>
      <c r="G48" s="125">
        <v>3200</v>
      </c>
      <c r="H48" s="125">
        <v>3200</v>
      </c>
      <c r="I48" s="125">
        <v>3200</v>
      </c>
    </row>
    <row r="49" spans="1:9" ht="16.5" customHeight="1" x14ac:dyDescent="0.25">
      <c r="A49" s="126" t="s">
        <v>92</v>
      </c>
      <c r="B49" s="126" t="s">
        <v>118</v>
      </c>
      <c r="C49" s="127" t="s">
        <v>23</v>
      </c>
      <c r="D49" s="68">
        <v>9957.5</v>
      </c>
      <c r="E49" s="68">
        <v>1321.5873647886388</v>
      </c>
      <c r="F49" s="69">
        <v>1035.7687968677417</v>
      </c>
      <c r="G49" s="69">
        <v>2200</v>
      </c>
      <c r="H49" s="69">
        <v>2200</v>
      </c>
      <c r="I49" s="69">
        <v>2200</v>
      </c>
    </row>
    <row r="50" spans="1:9" ht="16.5" customHeight="1" x14ac:dyDescent="0.25">
      <c r="A50" s="128" t="s">
        <v>92</v>
      </c>
      <c r="B50" s="128" t="s">
        <v>119</v>
      </c>
      <c r="C50" s="129" t="s">
        <v>35</v>
      </c>
      <c r="D50" s="130">
        <v>9957.5</v>
      </c>
      <c r="E50" s="68">
        <v>1321.5873647886388</v>
      </c>
      <c r="F50" s="69">
        <v>1035.7687968677417</v>
      </c>
      <c r="G50" s="70">
        <v>2200</v>
      </c>
      <c r="H50" s="70">
        <v>2200</v>
      </c>
      <c r="I50" s="70">
        <v>2200</v>
      </c>
    </row>
    <row r="51" spans="1:9" ht="16.5" customHeight="1" x14ac:dyDescent="0.25">
      <c r="A51" s="126" t="s">
        <v>92</v>
      </c>
      <c r="B51" s="126" t="s">
        <v>139</v>
      </c>
      <c r="C51" s="127" t="s">
        <v>25</v>
      </c>
      <c r="D51" s="68">
        <v>49613.54</v>
      </c>
      <c r="E51" s="68">
        <v>6584.8483641913863</v>
      </c>
      <c r="F51" s="69">
        <v>6636.1404207313026</v>
      </c>
      <c r="G51" s="69">
        <v>1000</v>
      </c>
      <c r="H51" s="69">
        <v>1000</v>
      </c>
      <c r="I51" s="69">
        <v>1000</v>
      </c>
    </row>
    <row r="52" spans="1:9" ht="16.5" customHeight="1" x14ac:dyDescent="0.25">
      <c r="A52" s="128" t="s">
        <v>92</v>
      </c>
      <c r="B52" s="128" t="s">
        <v>140</v>
      </c>
      <c r="C52" s="129" t="s">
        <v>54</v>
      </c>
      <c r="D52" s="130">
        <v>973.54</v>
      </c>
      <c r="E52" s="68">
        <v>129.21096290397503</v>
      </c>
      <c r="F52" s="69">
        <v>2654.4561682925209</v>
      </c>
      <c r="G52" s="70">
        <v>1000</v>
      </c>
      <c r="H52" s="70">
        <v>1000</v>
      </c>
      <c r="I52" s="70">
        <v>1000</v>
      </c>
    </row>
    <row r="53" spans="1:9" ht="16.5" customHeight="1" x14ac:dyDescent="0.25">
      <c r="A53" s="128" t="s">
        <v>92</v>
      </c>
      <c r="B53" s="128" t="s">
        <v>141</v>
      </c>
      <c r="C53" s="129" t="s">
        <v>81</v>
      </c>
      <c r="D53" s="130">
        <v>0</v>
      </c>
      <c r="E53" s="68">
        <v>0</v>
      </c>
      <c r="F53" s="69">
        <v>3981.6842524387812</v>
      </c>
      <c r="G53" s="70">
        <v>0</v>
      </c>
      <c r="H53" s="70">
        <v>0</v>
      </c>
      <c r="I53" s="70">
        <v>0</v>
      </c>
    </row>
    <row r="54" spans="1:9" ht="16.5" customHeight="1" x14ac:dyDescent="0.25">
      <c r="A54" s="99" t="s">
        <v>103</v>
      </c>
      <c r="B54" s="99" t="s">
        <v>142</v>
      </c>
      <c r="C54" s="100" t="s">
        <v>143</v>
      </c>
      <c r="D54" s="101">
        <v>202191.78</v>
      </c>
      <c r="E54" s="101">
        <v>26835.460879952218</v>
      </c>
      <c r="F54" s="102">
        <v>41680.270754529163</v>
      </c>
      <c r="G54" s="102">
        <v>44060</v>
      </c>
      <c r="H54" s="102">
        <v>44060</v>
      </c>
      <c r="I54" s="102">
        <v>44060</v>
      </c>
    </row>
    <row r="55" spans="1:9" ht="16.5" customHeight="1" x14ac:dyDescent="0.25">
      <c r="A55" s="103" t="s">
        <v>106</v>
      </c>
      <c r="B55" s="103" t="s">
        <v>107</v>
      </c>
      <c r="C55" s="104" t="s">
        <v>102</v>
      </c>
      <c r="D55" s="105">
        <v>202191.78</v>
      </c>
      <c r="E55" s="105">
        <v>26835.460879952218</v>
      </c>
      <c r="F55" s="106">
        <v>41680.270754529163</v>
      </c>
      <c r="G55" s="106">
        <v>44060</v>
      </c>
      <c r="H55" s="106">
        <v>44060</v>
      </c>
      <c r="I55" s="106">
        <v>44060</v>
      </c>
    </row>
    <row r="56" spans="1:9" ht="16.5" customHeight="1" x14ac:dyDescent="0.25">
      <c r="A56" s="107" t="s">
        <v>106</v>
      </c>
      <c r="B56" s="107" t="s">
        <v>108</v>
      </c>
      <c r="C56" s="108" t="s">
        <v>109</v>
      </c>
      <c r="D56" s="109">
        <v>202191.78</v>
      </c>
      <c r="E56" s="109">
        <v>26835.460879952218</v>
      </c>
      <c r="F56" s="110">
        <v>41680.270754529163</v>
      </c>
      <c r="G56" s="110">
        <v>44060</v>
      </c>
      <c r="H56" s="110">
        <v>44060</v>
      </c>
      <c r="I56" s="110">
        <v>44060</v>
      </c>
    </row>
    <row r="57" spans="1:9" ht="16.5" customHeight="1" x14ac:dyDescent="0.25">
      <c r="A57" s="111" t="s">
        <v>106</v>
      </c>
      <c r="B57" s="111" t="s">
        <v>110</v>
      </c>
      <c r="C57" s="112" t="s">
        <v>111</v>
      </c>
      <c r="D57" s="113">
        <v>202191.78</v>
      </c>
      <c r="E57" s="113">
        <v>26835.460879952218</v>
      </c>
      <c r="F57" s="114">
        <v>41680.270754529163</v>
      </c>
      <c r="G57" s="114">
        <v>44060</v>
      </c>
      <c r="H57" s="114">
        <v>44060</v>
      </c>
      <c r="I57" s="114">
        <v>44060</v>
      </c>
    </row>
    <row r="58" spans="1:9" ht="16.5" customHeight="1" x14ac:dyDescent="0.25">
      <c r="A58" s="115" t="s">
        <v>112</v>
      </c>
      <c r="B58" s="115" t="s">
        <v>113</v>
      </c>
      <c r="C58" s="116" t="s">
        <v>114</v>
      </c>
      <c r="D58" s="117">
        <v>26665.18</v>
      </c>
      <c r="E58" s="117">
        <v>3539.077576481518</v>
      </c>
      <c r="F58" s="118">
        <v>12620.611852146791</v>
      </c>
      <c r="G58" s="118">
        <v>6140</v>
      </c>
      <c r="H58" s="118">
        <v>6140</v>
      </c>
      <c r="I58" s="118">
        <v>6140</v>
      </c>
    </row>
    <row r="59" spans="1:9" ht="16.5" customHeight="1" x14ac:dyDescent="0.25">
      <c r="A59" s="119" t="s">
        <v>112</v>
      </c>
      <c r="B59" s="119" t="s">
        <v>115</v>
      </c>
      <c r="C59" s="120" t="s">
        <v>116</v>
      </c>
      <c r="D59" s="121">
        <v>26665.18</v>
      </c>
      <c r="E59" s="121">
        <v>3539.077576481518</v>
      </c>
      <c r="F59" s="122">
        <v>12620.611852146791</v>
      </c>
      <c r="G59" s="122">
        <v>6140</v>
      </c>
      <c r="H59" s="122">
        <v>6140</v>
      </c>
      <c r="I59" s="122">
        <v>6140</v>
      </c>
    </row>
    <row r="60" spans="1:9" ht="16.5" customHeight="1" x14ac:dyDescent="0.25">
      <c r="A60" s="73" t="s">
        <v>112</v>
      </c>
      <c r="B60" s="73" t="s">
        <v>69</v>
      </c>
      <c r="C60" s="123" t="s">
        <v>117</v>
      </c>
      <c r="D60" s="124">
        <v>26665.18</v>
      </c>
      <c r="E60" s="124">
        <v>3539.077576481518</v>
      </c>
      <c r="F60" s="125">
        <v>12620.611852146791</v>
      </c>
      <c r="G60" s="125">
        <v>6140</v>
      </c>
      <c r="H60" s="125">
        <v>6140</v>
      </c>
      <c r="I60" s="125">
        <v>6140</v>
      </c>
    </row>
    <row r="61" spans="1:9" ht="16.5" customHeight="1" x14ac:dyDescent="0.25">
      <c r="A61" s="126" t="s">
        <v>92</v>
      </c>
      <c r="B61" s="126" t="s">
        <v>118</v>
      </c>
      <c r="C61" s="127" t="s">
        <v>23</v>
      </c>
      <c r="D61" s="68">
        <v>26665.18</v>
      </c>
      <c r="E61" s="68">
        <v>3539.077576481518</v>
      </c>
      <c r="F61" s="69">
        <v>12620.611852146791</v>
      </c>
      <c r="G61" s="69">
        <v>6140</v>
      </c>
      <c r="H61" s="69">
        <v>6140</v>
      </c>
      <c r="I61" s="69">
        <v>6140</v>
      </c>
    </row>
    <row r="62" spans="1:9" ht="16.5" customHeight="1" x14ac:dyDescent="0.25">
      <c r="A62" s="128" t="s">
        <v>92</v>
      </c>
      <c r="B62" s="128" t="s">
        <v>127</v>
      </c>
      <c r="C62" s="129" t="s">
        <v>24</v>
      </c>
      <c r="D62" s="130">
        <v>26665.18</v>
      </c>
      <c r="E62" s="68">
        <v>3539.077576481518</v>
      </c>
      <c r="F62" s="69">
        <v>12620.611852146791</v>
      </c>
      <c r="G62" s="70">
        <v>6140</v>
      </c>
      <c r="H62" s="70">
        <v>6140</v>
      </c>
      <c r="I62" s="70">
        <v>6140</v>
      </c>
    </row>
    <row r="63" spans="1:9" ht="16.5" customHeight="1" x14ac:dyDescent="0.25">
      <c r="A63" s="115" t="s">
        <v>112</v>
      </c>
      <c r="B63" s="115" t="s">
        <v>128</v>
      </c>
      <c r="C63" s="116" t="s">
        <v>129</v>
      </c>
      <c r="D63" s="117">
        <v>175526.6</v>
      </c>
      <c r="E63" s="117">
        <v>23296.383303470702</v>
      </c>
      <c r="F63" s="118">
        <v>29059.658902382373</v>
      </c>
      <c r="G63" s="118">
        <v>37920</v>
      </c>
      <c r="H63" s="118">
        <v>37920</v>
      </c>
      <c r="I63" s="118">
        <v>37920</v>
      </c>
    </row>
    <row r="64" spans="1:9" ht="16.5" customHeight="1" x14ac:dyDescent="0.25">
      <c r="A64" s="119" t="s">
        <v>112</v>
      </c>
      <c r="B64" s="119" t="s">
        <v>133</v>
      </c>
      <c r="C64" s="120" t="s">
        <v>129</v>
      </c>
      <c r="D64" s="121">
        <v>175526.6</v>
      </c>
      <c r="E64" s="121">
        <v>23296.383303470702</v>
      </c>
      <c r="F64" s="122">
        <v>29059.658902382373</v>
      </c>
      <c r="G64" s="122">
        <v>37920</v>
      </c>
      <c r="H64" s="122">
        <v>37920</v>
      </c>
      <c r="I64" s="122">
        <v>37920</v>
      </c>
    </row>
    <row r="65" spans="1:9" ht="16.5" customHeight="1" x14ac:dyDescent="0.25">
      <c r="A65" s="73" t="s">
        <v>112</v>
      </c>
      <c r="B65" s="73" t="s">
        <v>65</v>
      </c>
      <c r="C65" s="123" t="s">
        <v>134</v>
      </c>
      <c r="D65" s="124">
        <v>175526.6</v>
      </c>
      <c r="E65" s="124">
        <v>23296.383303470702</v>
      </c>
      <c r="F65" s="125">
        <v>29059.658902382373</v>
      </c>
      <c r="G65" s="125">
        <v>37920</v>
      </c>
      <c r="H65" s="125">
        <v>37920</v>
      </c>
      <c r="I65" s="125">
        <v>37920</v>
      </c>
    </row>
    <row r="66" spans="1:9" ht="16.5" customHeight="1" x14ac:dyDescent="0.25">
      <c r="A66" s="126" t="s">
        <v>92</v>
      </c>
      <c r="B66" s="126" t="s">
        <v>118</v>
      </c>
      <c r="C66" s="127" t="s">
        <v>23</v>
      </c>
      <c r="D66" s="68">
        <v>175526.6</v>
      </c>
      <c r="E66" s="68">
        <v>23296.383303470702</v>
      </c>
      <c r="F66" s="69">
        <v>29059.658902382373</v>
      </c>
      <c r="G66" s="69">
        <v>37920</v>
      </c>
      <c r="H66" s="69">
        <v>37920</v>
      </c>
      <c r="I66" s="69">
        <v>37920</v>
      </c>
    </row>
    <row r="67" spans="1:9" ht="16.5" customHeight="1" x14ac:dyDescent="0.25">
      <c r="A67" s="128" t="s">
        <v>92</v>
      </c>
      <c r="B67" s="128" t="s">
        <v>127</v>
      </c>
      <c r="C67" s="129" t="s">
        <v>24</v>
      </c>
      <c r="D67" s="130">
        <v>173725.08</v>
      </c>
      <c r="E67" s="68">
        <v>23057.280509655582</v>
      </c>
      <c r="F67" s="69">
        <v>27705.886256553185</v>
      </c>
      <c r="G67" s="70">
        <v>34700</v>
      </c>
      <c r="H67" s="70">
        <v>34700</v>
      </c>
      <c r="I67" s="70">
        <v>34700</v>
      </c>
    </row>
    <row r="68" spans="1:9" ht="16.5" customHeight="1" x14ac:dyDescent="0.25">
      <c r="A68" s="128" t="s">
        <v>92</v>
      </c>
      <c r="B68" s="128" t="s">
        <v>119</v>
      </c>
      <c r="C68" s="129" t="s">
        <v>35</v>
      </c>
      <c r="D68" s="130">
        <v>1801.52</v>
      </c>
      <c r="E68" s="136">
        <v>239.10279381511711</v>
      </c>
      <c r="F68" s="137">
        <v>1353.7726458291856</v>
      </c>
      <c r="G68" s="138">
        <v>3220</v>
      </c>
      <c r="H68" s="138">
        <v>3220</v>
      </c>
      <c r="I68" s="138">
        <v>3220</v>
      </c>
    </row>
    <row r="69" spans="1:9" ht="16.5" customHeight="1" x14ac:dyDescent="0.25">
      <c r="A69" s="99" t="s">
        <v>103</v>
      </c>
      <c r="B69" s="99" t="s">
        <v>144</v>
      </c>
      <c r="C69" s="100" t="s">
        <v>145</v>
      </c>
      <c r="D69" s="101">
        <v>76996.39</v>
      </c>
      <c r="E69" s="101">
        <v>10219.177118587828</v>
      </c>
      <c r="F69" s="102">
        <v>16725.330147985929</v>
      </c>
      <c r="G69" s="102">
        <v>12500</v>
      </c>
      <c r="H69" s="102">
        <v>12500</v>
      </c>
      <c r="I69" s="102">
        <v>12500</v>
      </c>
    </row>
    <row r="70" spans="1:9" ht="16.5" customHeight="1" x14ac:dyDescent="0.25">
      <c r="A70" s="103" t="s">
        <v>106</v>
      </c>
      <c r="B70" s="103" t="s">
        <v>107</v>
      </c>
      <c r="C70" s="104" t="s">
        <v>102</v>
      </c>
      <c r="D70" s="105">
        <v>76996.39</v>
      </c>
      <c r="E70" s="105">
        <v>10219.177118587828</v>
      </c>
      <c r="F70" s="106">
        <v>16725.330147985929</v>
      </c>
      <c r="G70" s="106">
        <v>12500</v>
      </c>
      <c r="H70" s="106">
        <v>12500</v>
      </c>
      <c r="I70" s="106">
        <v>12500</v>
      </c>
    </row>
    <row r="71" spans="1:9" ht="16.5" customHeight="1" x14ac:dyDescent="0.25">
      <c r="A71" s="107" t="s">
        <v>106</v>
      </c>
      <c r="B71" s="107" t="s">
        <v>108</v>
      </c>
      <c r="C71" s="108" t="s">
        <v>109</v>
      </c>
      <c r="D71" s="109">
        <v>76996.39</v>
      </c>
      <c r="E71" s="109">
        <v>10219.177118587828</v>
      </c>
      <c r="F71" s="110">
        <v>16725.330147985929</v>
      </c>
      <c r="G71" s="110">
        <v>12500</v>
      </c>
      <c r="H71" s="110">
        <v>12500</v>
      </c>
      <c r="I71" s="110">
        <v>12500</v>
      </c>
    </row>
    <row r="72" spans="1:9" ht="16.5" customHeight="1" x14ac:dyDescent="0.25">
      <c r="A72" s="111" t="s">
        <v>106</v>
      </c>
      <c r="B72" s="111" t="s">
        <v>110</v>
      </c>
      <c r="C72" s="112" t="s">
        <v>111</v>
      </c>
      <c r="D72" s="113">
        <v>76996.39</v>
      </c>
      <c r="E72" s="113">
        <v>10219.177118587828</v>
      </c>
      <c r="F72" s="114">
        <v>16725.330147985929</v>
      </c>
      <c r="G72" s="114">
        <v>12500</v>
      </c>
      <c r="H72" s="114">
        <v>12500</v>
      </c>
      <c r="I72" s="114">
        <v>12500</v>
      </c>
    </row>
    <row r="73" spans="1:9" ht="16.5" customHeight="1" x14ac:dyDescent="0.25">
      <c r="A73" s="115" t="s">
        <v>112</v>
      </c>
      <c r="B73" s="115" t="s">
        <v>128</v>
      </c>
      <c r="C73" s="116" t="s">
        <v>129</v>
      </c>
      <c r="D73" s="117">
        <v>76996.39</v>
      </c>
      <c r="E73" s="117">
        <v>10219.177118587828</v>
      </c>
      <c r="F73" s="118">
        <v>16725.330147985929</v>
      </c>
      <c r="G73" s="118">
        <v>12500</v>
      </c>
      <c r="H73" s="118">
        <v>12500</v>
      </c>
      <c r="I73" s="118">
        <v>12500</v>
      </c>
    </row>
    <row r="74" spans="1:9" ht="16.5" customHeight="1" x14ac:dyDescent="0.25">
      <c r="A74" s="119" t="s">
        <v>112</v>
      </c>
      <c r="B74" s="119" t="s">
        <v>133</v>
      </c>
      <c r="C74" s="120" t="s">
        <v>129</v>
      </c>
      <c r="D74" s="121">
        <v>76996.39</v>
      </c>
      <c r="E74" s="121">
        <v>10219.177118587828</v>
      </c>
      <c r="F74" s="122">
        <v>16725.330147985929</v>
      </c>
      <c r="G74" s="122">
        <v>12500</v>
      </c>
      <c r="H74" s="122">
        <v>12500</v>
      </c>
      <c r="I74" s="122">
        <v>12500</v>
      </c>
    </row>
    <row r="75" spans="1:9" ht="16.5" customHeight="1" x14ac:dyDescent="0.25">
      <c r="A75" s="73" t="s">
        <v>112</v>
      </c>
      <c r="B75" s="73" t="s">
        <v>65</v>
      </c>
      <c r="C75" s="123" t="s">
        <v>134</v>
      </c>
      <c r="D75" s="124">
        <v>76996.39</v>
      </c>
      <c r="E75" s="124">
        <v>10219.177118587828</v>
      </c>
      <c r="F75" s="125">
        <v>16725.330147985929</v>
      </c>
      <c r="G75" s="125">
        <v>12500</v>
      </c>
      <c r="H75" s="125">
        <v>12500</v>
      </c>
      <c r="I75" s="125">
        <v>12500</v>
      </c>
    </row>
    <row r="76" spans="1:9" ht="16.5" customHeight="1" x14ac:dyDescent="0.25">
      <c r="A76" s="126" t="s">
        <v>92</v>
      </c>
      <c r="B76" s="126" t="s">
        <v>118</v>
      </c>
      <c r="C76" s="127" t="s">
        <v>23</v>
      </c>
      <c r="D76" s="68">
        <v>76996.39</v>
      </c>
      <c r="E76" s="68">
        <v>10219.177118587828</v>
      </c>
      <c r="F76" s="69">
        <v>16725.330147985929</v>
      </c>
      <c r="G76" s="69">
        <v>12500</v>
      </c>
      <c r="H76" s="69">
        <v>12500</v>
      </c>
      <c r="I76" s="69">
        <v>12500</v>
      </c>
    </row>
    <row r="77" spans="1:9" ht="16.5" customHeight="1" x14ac:dyDescent="0.25">
      <c r="A77" s="128" t="s">
        <v>92</v>
      </c>
      <c r="B77" s="128" t="s">
        <v>119</v>
      </c>
      <c r="C77" s="129" t="s">
        <v>35</v>
      </c>
      <c r="D77" s="130">
        <v>76996.39</v>
      </c>
      <c r="E77" s="136">
        <v>10219.177118587828</v>
      </c>
      <c r="F77" s="137">
        <v>16725.330147985929</v>
      </c>
      <c r="G77" s="138">
        <v>12500</v>
      </c>
      <c r="H77" s="138">
        <v>12500</v>
      </c>
      <c r="I77" s="138">
        <v>12500</v>
      </c>
    </row>
    <row r="78" spans="1:9" ht="16.5" customHeight="1" x14ac:dyDescent="0.25">
      <c r="A78" s="126" t="s">
        <v>92</v>
      </c>
      <c r="B78" s="126" t="s">
        <v>139</v>
      </c>
      <c r="C78" s="127" t="s">
        <v>25</v>
      </c>
      <c r="D78" s="68">
        <v>0</v>
      </c>
      <c r="E78" s="68">
        <v>0</v>
      </c>
      <c r="F78" s="69">
        <v>0</v>
      </c>
      <c r="G78" s="69">
        <v>0</v>
      </c>
      <c r="H78" s="69">
        <v>0</v>
      </c>
      <c r="I78" s="69">
        <v>0</v>
      </c>
    </row>
    <row r="79" spans="1:9" ht="16.5" customHeight="1" x14ac:dyDescent="0.25">
      <c r="A79" s="128" t="s">
        <v>92</v>
      </c>
      <c r="B79" s="128" t="s">
        <v>146</v>
      </c>
      <c r="C79" s="129" t="s">
        <v>26</v>
      </c>
      <c r="D79" s="130">
        <v>0</v>
      </c>
      <c r="E79" s="68">
        <v>0</v>
      </c>
      <c r="F79" s="69">
        <v>0</v>
      </c>
      <c r="G79" s="70">
        <v>0</v>
      </c>
      <c r="H79" s="70">
        <v>0</v>
      </c>
      <c r="I79" s="70">
        <v>0</v>
      </c>
    </row>
    <row r="80" spans="1:9" ht="16.5" customHeight="1" x14ac:dyDescent="0.25">
      <c r="A80" s="128" t="s">
        <v>92</v>
      </c>
      <c r="B80" s="128" t="s">
        <v>140</v>
      </c>
      <c r="C80" s="129" t="s">
        <v>54</v>
      </c>
      <c r="D80" s="130">
        <v>0</v>
      </c>
      <c r="E80" s="68">
        <v>0</v>
      </c>
      <c r="F80" s="69">
        <v>0</v>
      </c>
      <c r="G80" s="70">
        <v>0</v>
      </c>
      <c r="H80" s="70">
        <v>0</v>
      </c>
      <c r="I80" s="70">
        <v>0</v>
      </c>
    </row>
    <row r="81" spans="1:9" ht="16.5" customHeight="1" x14ac:dyDescent="0.25">
      <c r="A81" s="99" t="s">
        <v>147</v>
      </c>
      <c r="B81" s="99" t="s">
        <v>148</v>
      </c>
      <c r="C81" s="100" t="s">
        <v>149</v>
      </c>
      <c r="D81" s="101">
        <v>34941.879999999997</v>
      </c>
      <c r="E81" s="101">
        <v>4637.5844448868529</v>
      </c>
      <c r="F81" s="102">
        <v>0</v>
      </c>
      <c r="G81" s="102">
        <v>0</v>
      </c>
      <c r="H81" s="102">
        <v>0</v>
      </c>
      <c r="I81" s="102">
        <v>0</v>
      </c>
    </row>
    <row r="82" spans="1:9" ht="16.5" customHeight="1" x14ac:dyDescent="0.25">
      <c r="A82" s="103" t="s">
        <v>106</v>
      </c>
      <c r="B82" s="103" t="s">
        <v>107</v>
      </c>
      <c r="C82" s="104" t="s">
        <v>102</v>
      </c>
      <c r="D82" s="105">
        <v>34941.879999999997</v>
      </c>
      <c r="E82" s="105">
        <v>4637.5844448868529</v>
      </c>
      <c r="F82" s="106">
        <v>0</v>
      </c>
      <c r="G82" s="106">
        <v>0</v>
      </c>
      <c r="H82" s="106">
        <v>0</v>
      </c>
      <c r="I82" s="106">
        <v>0</v>
      </c>
    </row>
    <row r="83" spans="1:9" ht="16.5" customHeight="1" x14ac:dyDescent="0.25">
      <c r="A83" s="107" t="s">
        <v>106</v>
      </c>
      <c r="B83" s="107" t="s">
        <v>108</v>
      </c>
      <c r="C83" s="108" t="s">
        <v>109</v>
      </c>
      <c r="D83" s="109">
        <v>34941.879999999997</v>
      </c>
      <c r="E83" s="109">
        <v>4637.5844448868529</v>
      </c>
      <c r="F83" s="110">
        <v>0</v>
      </c>
      <c r="G83" s="110">
        <v>0</v>
      </c>
      <c r="H83" s="110">
        <v>0</v>
      </c>
      <c r="I83" s="110">
        <v>0</v>
      </c>
    </row>
    <row r="84" spans="1:9" ht="16.5" customHeight="1" x14ac:dyDescent="0.25">
      <c r="A84" s="111" t="s">
        <v>106</v>
      </c>
      <c r="B84" s="111" t="s">
        <v>110</v>
      </c>
      <c r="C84" s="112" t="s">
        <v>111</v>
      </c>
      <c r="D84" s="113">
        <v>34941.879999999997</v>
      </c>
      <c r="E84" s="113">
        <v>4637.5844448868529</v>
      </c>
      <c r="F84" s="114">
        <v>0</v>
      </c>
      <c r="G84" s="114">
        <v>0</v>
      </c>
      <c r="H84" s="114">
        <v>0</v>
      </c>
      <c r="I84" s="114">
        <v>0</v>
      </c>
    </row>
    <row r="85" spans="1:9" ht="16.5" customHeight="1" x14ac:dyDescent="0.25">
      <c r="A85" s="115" t="s">
        <v>112</v>
      </c>
      <c r="B85" s="115" t="s">
        <v>128</v>
      </c>
      <c r="C85" s="116" t="s">
        <v>129</v>
      </c>
      <c r="D85" s="117">
        <v>34941.879999999997</v>
      </c>
      <c r="E85" s="117">
        <v>4637.5844448868529</v>
      </c>
      <c r="F85" s="118">
        <v>0</v>
      </c>
      <c r="G85" s="118">
        <v>0</v>
      </c>
      <c r="H85" s="118">
        <v>0</v>
      </c>
      <c r="I85" s="118">
        <v>0</v>
      </c>
    </row>
    <row r="86" spans="1:9" ht="16.5" customHeight="1" x14ac:dyDescent="0.25">
      <c r="A86" s="119" t="s">
        <v>112</v>
      </c>
      <c r="B86" s="119" t="s">
        <v>130</v>
      </c>
      <c r="C86" s="120" t="s">
        <v>129</v>
      </c>
      <c r="D86" s="121">
        <v>34941.879999999997</v>
      </c>
      <c r="E86" s="121">
        <v>4637.5844448868529</v>
      </c>
      <c r="F86" s="122">
        <v>0</v>
      </c>
      <c r="G86" s="122">
        <v>0</v>
      </c>
      <c r="H86" s="122">
        <v>0</v>
      </c>
      <c r="I86" s="122">
        <v>0</v>
      </c>
    </row>
    <row r="87" spans="1:9" ht="16.5" customHeight="1" x14ac:dyDescent="0.25">
      <c r="A87" s="73" t="s">
        <v>112</v>
      </c>
      <c r="B87" s="73" t="s">
        <v>70</v>
      </c>
      <c r="C87" s="123" t="s">
        <v>131</v>
      </c>
      <c r="D87" s="124">
        <v>34941.879999999997</v>
      </c>
      <c r="E87" s="124">
        <v>4637.5844448868529</v>
      </c>
      <c r="F87" s="125">
        <v>0</v>
      </c>
      <c r="G87" s="125">
        <v>0</v>
      </c>
      <c r="H87" s="125">
        <v>0</v>
      </c>
      <c r="I87" s="125">
        <v>0</v>
      </c>
    </row>
    <row r="88" spans="1:9" ht="16.5" customHeight="1" x14ac:dyDescent="0.25">
      <c r="A88" s="126" t="s">
        <v>92</v>
      </c>
      <c r="B88" s="126" t="s">
        <v>139</v>
      </c>
      <c r="C88" s="127" t="s">
        <v>25</v>
      </c>
      <c r="D88" s="68">
        <v>34941.879999999997</v>
      </c>
      <c r="E88" s="68">
        <v>4637.5844448868529</v>
      </c>
      <c r="F88" s="69">
        <v>0</v>
      </c>
      <c r="G88" s="69">
        <v>0</v>
      </c>
      <c r="H88" s="69">
        <v>0</v>
      </c>
      <c r="I88" s="69">
        <v>0</v>
      </c>
    </row>
    <row r="89" spans="1:9" ht="16.5" customHeight="1" x14ac:dyDescent="0.25">
      <c r="A89" s="128" t="s">
        <v>92</v>
      </c>
      <c r="B89" s="128" t="s">
        <v>140</v>
      </c>
      <c r="C89" s="129" t="s">
        <v>54</v>
      </c>
      <c r="D89" s="130">
        <v>34941.879999999997</v>
      </c>
      <c r="E89" s="68">
        <v>4637.5844448868529</v>
      </c>
      <c r="F89" s="69">
        <v>0</v>
      </c>
      <c r="G89" s="70">
        <v>0</v>
      </c>
      <c r="H89" s="70">
        <v>0</v>
      </c>
      <c r="I89" s="70">
        <v>0</v>
      </c>
    </row>
    <row r="90" spans="1:9" ht="16.5" customHeight="1" x14ac:dyDescent="0.25">
      <c r="A90" s="99" t="s">
        <v>147</v>
      </c>
      <c r="B90" s="99" t="s">
        <v>150</v>
      </c>
      <c r="C90" s="100" t="s">
        <v>151</v>
      </c>
      <c r="D90" s="101">
        <v>0</v>
      </c>
      <c r="E90" s="101">
        <v>0</v>
      </c>
      <c r="F90" s="102">
        <v>20343.221182560221</v>
      </c>
      <c r="G90" s="102">
        <v>0</v>
      </c>
      <c r="H90" s="102">
        <v>0</v>
      </c>
      <c r="I90" s="102">
        <v>0</v>
      </c>
    </row>
    <row r="91" spans="1:9" ht="16.5" customHeight="1" x14ac:dyDescent="0.25">
      <c r="A91" s="103" t="s">
        <v>106</v>
      </c>
      <c r="B91" s="103" t="s">
        <v>107</v>
      </c>
      <c r="C91" s="104" t="s">
        <v>102</v>
      </c>
      <c r="D91" s="105">
        <v>0</v>
      </c>
      <c r="E91" s="105">
        <v>0</v>
      </c>
      <c r="F91" s="106">
        <v>20343.221182560221</v>
      </c>
      <c r="G91" s="106">
        <v>0</v>
      </c>
      <c r="H91" s="106">
        <v>0</v>
      </c>
      <c r="I91" s="106">
        <v>0</v>
      </c>
    </row>
    <row r="92" spans="1:9" ht="16.5" customHeight="1" x14ac:dyDescent="0.25">
      <c r="A92" s="107" t="s">
        <v>106</v>
      </c>
      <c r="B92" s="107" t="s">
        <v>108</v>
      </c>
      <c r="C92" s="108" t="s">
        <v>109</v>
      </c>
      <c r="D92" s="109">
        <v>0</v>
      </c>
      <c r="E92" s="109">
        <v>0</v>
      </c>
      <c r="F92" s="110">
        <v>20343.221182560221</v>
      </c>
      <c r="G92" s="110">
        <v>0</v>
      </c>
      <c r="H92" s="110">
        <v>0</v>
      </c>
      <c r="I92" s="110">
        <v>0</v>
      </c>
    </row>
    <row r="93" spans="1:9" ht="16.5" customHeight="1" x14ac:dyDescent="0.25">
      <c r="A93" s="111" t="s">
        <v>106</v>
      </c>
      <c r="B93" s="111" t="s">
        <v>110</v>
      </c>
      <c r="C93" s="112" t="s">
        <v>111</v>
      </c>
      <c r="D93" s="113">
        <v>0</v>
      </c>
      <c r="E93" s="113">
        <v>0</v>
      </c>
      <c r="F93" s="114">
        <v>20343.221182560221</v>
      </c>
      <c r="G93" s="114">
        <v>0</v>
      </c>
      <c r="H93" s="114">
        <v>0</v>
      </c>
      <c r="I93" s="114">
        <v>0</v>
      </c>
    </row>
    <row r="94" spans="1:9" ht="16.5" customHeight="1" x14ac:dyDescent="0.25">
      <c r="A94" s="115" t="s">
        <v>112</v>
      </c>
      <c r="B94" s="115" t="s">
        <v>128</v>
      </c>
      <c r="C94" s="116" t="s">
        <v>129</v>
      </c>
      <c r="D94" s="117">
        <v>0</v>
      </c>
      <c r="E94" s="117">
        <v>0</v>
      </c>
      <c r="F94" s="118">
        <v>20343.221182560221</v>
      </c>
      <c r="G94" s="118">
        <v>0</v>
      </c>
      <c r="H94" s="118">
        <v>0</v>
      </c>
      <c r="I94" s="118">
        <v>0</v>
      </c>
    </row>
    <row r="95" spans="1:9" ht="16.5" customHeight="1" x14ac:dyDescent="0.25">
      <c r="A95" s="119" t="s">
        <v>112</v>
      </c>
      <c r="B95" s="119" t="s">
        <v>133</v>
      </c>
      <c r="C95" s="120" t="s">
        <v>129</v>
      </c>
      <c r="D95" s="121">
        <v>0</v>
      </c>
      <c r="E95" s="121">
        <v>0</v>
      </c>
      <c r="F95" s="122">
        <v>20343.221182560221</v>
      </c>
      <c r="G95" s="122">
        <v>0</v>
      </c>
      <c r="H95" s="122">
        <v>0</v>
      </c>
      <c r="I95" s="122">
        <v>0</v>
      </c>
    </row>
    <row r="96" spans="1:9" ht="16.5" customHeight="1" x14ac:dyDescent="0.25">
      <c r="A96" s="73" t="s">
        <v>112</v>
      </c>
      <c r="B96" s="73" t="s">
        <v>65</v>
      </c>
      <c r="C96" s="123" t="s">
        <v>134</v>
      </c>
      <c r="D96" s="124">
        <v>0</v>
      </c>
      <c r="E96" s="124">
        <v>0</v>
      </c>
      <c r="F96" s="125">
        <v>20343.221182560221</v>
      </c>
      <c r="G96" s="125">
        <v>0</v>
      </c>
      <c r="H96" s="125">
        <v>0</v>
      </c>
      <c r="I96" s="125">
        <v>0</v>
      </c>
    </row>
    <row r="97" spans="1:9" ht="16.5" customHeight="1" x14ac:dyDescent="0.25">
      <c r="A97" s="126" t="s">
        <v>92</v>
      </c>
      <c r="B97" s="126" t="s">
        <v>118</v>
      </c>
      <c r="C97" s="127" t="s">
        <v>23</v>
      </c>
      <c r="D97" s="68">
        <v>0</v>
      </c>
      <c r="E97" s="68">
        <v>0</v>
      </c>
      <c r="F97" s="69">
        <v>2080.4300218992635</v>
      </c>
      <c r="G97" s="69">
        <v>0</v>
      </c>
      <c r="H97" s="69">
        <v>0</v>
      </c>
      <c r="I97" s="69">
        <v>0</v>
      </c>
    </row>
    <row r="98" spans="1:9" ht="16.5" customHeight="1" x14ac:dyDescent="0.25">
      <c r="A98" s="128" t="s">
        <v>92</v>
      </c>
      <c r="B98" s="128" t="s">
        <v>119</v>
      </c>
      <c r="C98" s="129" t="s">
        <v>35</v>
      </c>
      <c r="D98" s="130">
        <v>0</v>
      </c>
      <c r="E98" s="136">
        <v>0</v>
      </c>
      <c r="F98" s="137">
        <v>2080.4300218992635</v>
      </c>
      <c r="G98" s="138">
        <v>0</v>
      </c>
      <c r="H98" s="138">
        <v>0</v>
      </c>
      <c r="I98" s="138">
        <v>0</v>
      </c>
    </row>
    <row r="99" spans="1:9" ht="16.5" customHeight="1" x14ac:dyDescent="0.25">
      <c r="A99" s="126" t="s">
        <v>92</v>
      </c>
      <c r="B99" s="126" t="s">
        <v>139</v>
      </c>
      <c r="C99" s="127" t="s">
        <v>25</v>
      </c>
      <c r="D99" s="130">
        <v>0</v>
      </c>
      <c r="E99" s="68">
        <v>0</v>
      </c>
      <c r="F99" s="69">
        <v>18262.79116066096</v>
      </c>
      <c r="G99" s="69">
        <v>0</v>
      </c>
      <c r="H99" s="69">
        <v>0</v>
      </c>
      <c r="I99" s="69">
        <v>0</v>
      </c>
    </row>
    <row r="100" spans="1:9" ht="16.5" customHeight="1" x14ac:dyDescent="0.25">
      <c r="A100" s="128" t="s">
        <v>92</v>
      </c>
      <c r="B100" s="128" t="s">
        <v>140</v>
      </c>
      <c r="C100" s="129" t="s">
        <v>54</v>
      </c>
      <c r="D100" s="130">
        <v>0</v>
      </c>
      <c r="E100" s="68">
        <v>0</v>
      </c>
      <c r="F100" s="69">
        <v>18262.79116066096</v>
      </c>
      <c r="G100" s="70">
        <v>0</v>
      </c>
      <c r="H100" s="70">
        <v>0</v>
      </c>
      <c r="I100" s="70">
        <v>0</v>
      </c>
    </row>
    <row r="101" spans="1:9" ht="16.5" customHeight="1" x14ac:dyDescent="0.25">
      <c r="A101" s="132" t="s">
        <v>112</v>
      </c>
      <c r="B101" s="132" t="s">
        <v>120</v>
      </c>
      <c r="C101" s="133" t="s">
        <v>152</v>
      </c>
      <c r="D101" s="134">
        <v>16857.52</v>
      </c>
      <c r="E101" s="134">
        <v>2237.3773973057268</v>
      </c>
      <c r="F101" s="135">
        <v>6191.6517353507197</v>
      </c>
      <c r="G101" s="135">
        <v>1900</v>
      </c>
      <c r="H101" s="131"/>
      <c r="I101" s="131"/>
    </row>
    <row r="102" spans="1:9" ht="16.5" customHeight="1" x14ac:dyDescent="0.25">
      <c r="A102" s="119" t="s">
        <v>112</v>
      </c>
      <c r="B102" s="119" t="s">
        <v>122</v>
      </c>
      <c r="C102" s="120" t="s">
        <v>121</v>
      </c>
      <c r="D102" s="121">
        <v>16857.52</v>
      </c>
      <c r="E102" s="121">
        <v>2237.3773973057268</v>
      </c>
      <c r="F102" s="122">
        <v>6191.6517353507197</v>
      </c>
      <c r="G102" s="122">
        <v>1900</v>
      </c>
      <c r="H102" s="131"/>
      <c r="I102" s="131"/>
    </row>
    <row r="103" spans="1:9" ht="16.5" customHeight="1" x14ac:dyDescent="0.25">
      <c r="A103" s="73" t="s">
        <v>112</v>
      </c>
      <c r="B103" s="73" t="s">
        <v>67</v>
      </c>
      <c r="C103" s="123" t="s">
        <v>123</v>
      </c>
      <c r="D103" s="124">
        <v>16857.52</v>
      </c>
      <c r="E103" s="124">
        <v>2237.3773973057268</v>
      </c>
      <c r="F103" s="125">
        <v>6191.6517353507197</v>
      </c>
      <c r="G103" s="125">
        <v>1900</v>
      </c>
      <c r="H103" s="131"/>
      <c r="I103" s="131"/>
    </row>
    <row r="104" spans="1:9" ht="16.5" customHeight="1" x14ac:dyDescent="0.25">
      <c r="A104" s="126" t="s">
        <v>92</v>
      </c>
      <c r="B104" s="126" t="s">
        <v>118</v>
      </c>
      <c r="C104" s="127" t="s">
        <v>23</v>
      </c>
      <c r="D104" s="68">
        <v>16857.52</v>
      </c>
      <c r="E104" s="68">
        <v>2237.3773973057268</v>
      </c>
      <c r="F104" s="69">
        <v>6191.6517353507197</v>
      </c>
      <c r="G104" s="69">
        <v>1900</v>
      </c>
      <c r="H104" s="131"/>
      <c r="I104" s="131"/>
    </row>
    <row r="105" spans="1:9" ht="16.5" customHeight="1" x14ac:dyDescent="0.25">
      <c r="A105" s="128" t="s">
        <v>92</v>
      </c>
      <c r="B105" s="128" t="s">
        <v>119</v>
      </c>
      <c r="C105" s="129" t="s">
        <v>35</v>
      </c>
      <c r="D105" s="130">
        <v>16857.52</v>
      </c>
      <c r="E105" s="68">
        <v>2237.3773973057268</v>
      </c>
      <c r="F105" s="69">
        <v>6191.6517353507197</v>
      </c>
      <c r="G105" s="70">
        <v>1900</v>
      </c>
      <c r="H105" s="131"/>
      <c r="I105" s="131"/>
    </row>
    <row r="106" spans="1:9" ht="16.5" customHeight="1" x14ac:dyDescent="0.25">
      <c r="A106" s="132" t="s">
        <v>112</v>
      </c>
      <c r="B106" s="132" t="s">
        <v>135</v>
      </c>
      <c r="C106" s="133" t="s">
        <v>153</v>
      </c>
      <c r="D106" s="134">
        <v>59571.040000000001</v>
      </c>
      <c r="E106" s="134">
        <v>7906.4357289800246</v>
      </c>
      <c r="F106" s="135">
        <v>7671.9092175990436</v>
      </c>
      <c r="G106" s="135">
        <v>3000</v>
      </c>
      <c r="H106" s="131"/>
      <c r="I106" s="131"/>
    </row>
    <row r="107" spans="1:9" ht="16.5" customHeight="1" x14ac:dyDescent="0.25">
      <c r="A107" s="119" t="s">
        <v>112</v>
      </c>
      <c r="B107" s="119" t="s">
        <v>137</v>
      </c>
      <c r="C107" s="120" t="s">
        <v>136</v>
      </c>
      <c r="D107" s="121">
        <v>59571.040000000001</v>
      </c>
      <c r="E107" s="121">
        <v>7906.4357289800246</v>
      </c>
      <c r="F107" s="122">
        <v>7671.9092175990436</v>
      </c>
      <c r="G107" s="122">
        <v>3000</v>
      </c>
      <c r="H107" s="131"/>
      <c r="I107" s="131"/>
    </row>
    <row r="108" spans="1:9" ht="16.5" customHeight="1" x14ac:dyDescent="0.25">
      <c r="A108" s="73" t="s">
        <v>112</v>
      </c>
      <c r="B108" s="73" t="s">
        <v>68</v>
      </c>
      <c r="C108" s="123" t="s">
        <v>138</v>
      </c>
      <c r="D108" s="124">
        <v>59571.040000000001</v>
      </c>
      <c r="E108" s="124">
        <v>7906.4357289800246</v>
      </c>
      <c r="F108" s="125">
        <v>7671.9092175990436</v>
      </c>
      <c r="G108" s="125">
        <v>3000</v>
      </c>
      <c r="H108" s="131"/>
      <c r="I108" s="131"/>
    </row>
    <row r="109" spans="1:9" ht="16.5" customHeight="1" x14ac:dyDescent="0.25">
      <c r="A109" s="126" t="s">
        <v>92</v>
      </c>
      <c r="B109" s="126" t="s">
        <v>118</v>
      </c>
      <c r="C109" s="127" t="s">
        <v>23</v>
      </c>
      <c r="D109" s="68">
        <v>9957.5</v>
      </c>
      <c r="E109" s="68">
        <v>1321.5873647886388</v>
      </c>
      <c r="F109" s="69">
        <v>1035.7687968677417</v>
      </c>
      <c r="G109" s="69">
        <v>3000</v>
      </c>
      <c r="H109" s="131"/>
      <c r="I109" s="131"/>
    </row>
    <row r="110" spans="1:9" x14ac:dyDescent="0.25">
      <c r="A110" s="128" t="s">
        <v>92</v>
      </c>
      <c r="B110" s="128" t="s">
        <v>119</v>
      </c>
      <c r="C110" s="129" t="s">
        <v>35</v>
      </c>
      <c r="D110" s="130">
        <v>9957.5</v>
      </c>
      <c r="E110" s="68">
        <v>1321.5873647886388</v>
      </c>
      <c r="F110" s="69">
        <v>1035.7687968677417</v>
      </c>
      <c r="G110" s="70">
        <v>3000</v>
      </c>
      <c r="H110" s="131"/>
      <c r="I110" s="131"/>
    </row>
  </sheetData>
  <mergeCells count="2">
    <mergeCell ref="A2:I2"/>
    <mergeCell ref="A4:I4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Silvia Jelčić Gobo</cp:lastModifiedBy>
  <cp:lastPrinted>2022-09-29T10:16:37Z</cp:lastPrinted>
  <dcterms:created xsi:type="dcterms:W3CDTF">2022-08-12T12:51:27Z</dcterms:created>
  <dcterms:modified xsi:type="dcterms:W3CDTF">2022-09-30T05:26:18Z</dcterms:modified>
</cp:coreProperties>
</file>