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 ZA OBJAVU\"/>
    </mc:Choice>
  </mc:AlternateContent>
  <xr:revisionPtr revIDLastSave="0" documentId="8_{5AE24272-21FB-47A3-BEFC-BF1976941BC9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" l="1"/>
  <c r="G18" i="3" s="1"/>
  <c r="G11" i="3" s="1"/>
  <c r="G42" i="3"/>
  <c r="G70" i="3" s="1"/>
  <c r="G47" i="3"/>
  <c r="G43" i="3"/>
  <c r="J16" i="7"/>
  <c r="G11" i="7" l="1"/>
  <c r="H11" i="7" s="1"/>
  <c r="F10" i="7"/>
  <c r="G10" i="7" s="1"/>
  <c r="H10" i="7" s="1"/>
  <c r="G62" i="7"/>
  <c r="F62" i="7"/>
  <c r="F11" i="7" s="1"/>
  <c r="F12" i="7"/>
  <c r="G12" i="7" s="1"/>
  <c r="H12" i="7" s="1"/>
  <c r="F9" i="7" l="1"/>
  <c r="F12" i="3"/>
  <c r="F15" i="3"/>
  <c r="F18" i="3"/>
  <c r="F11" i="3" s="1"/>
  <c r="G12" i="1"/>
  <c r="G9" i="1"/>
  <c r="G15" i="1" s="1"/>
  <c r="H9" i="1"/>
  <c r="H12" i="1"/>
  <c r="G9" i="7" l="1"/>
  <c r="H9" i="7" s="1"/>
  <c r="F8" i="7"/>
  <c r="H15" i="1"/>
  <c r="F29" i="3"/>
  <c r="E29" i="3"/>
  <c r="F79" i="3"/>
  <c r="F78" i="3" s="1"/>
  <c r="F7" i="7" l="1"/>
  <c r="G7" i="7" s="1"/>
  <c r="H7" i="7" s="1"/>
  <c r="G8" i="7"/>
  <c r="H8" i="7" s="1"/>
  <c r="F15" i="1"/>
  <c r="E47" i="3" l="1"/>
  <c r="E58" i="3"/>
  <c r="E62" i="3"/>
  <c r="E61" i="3" s="1"/>
  <c r="E43" i="3"/>
  <c r="E18" i="3"/>
  <c r="E15" i="3"/>
  <c r="E12" i="3"/>
  <c r="E42" i="3" l="1"/>
  <c r="E70" i="3" s="1"/>
  <c r="F70" i="3" s="1"/>
  <c r="E11" i="3"/>
</calcChain>
</file>

<file path=xl/sharedStrings.xml><?xml version="1.0" encoding="utf-8"?>
<sst xmlns="http://schemas.openxmlformats.org/spreadsheetml/2006/main" count="469" uniqueCount="148">
  <si>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</si>
  <si>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</si>
  <si>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</si>
  <si>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</si>
  <si>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</si>
  <si>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</si>
  <si>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</si>
  <si>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</si>
  <si>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</si>
  <si>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</si>
  <si>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</si>
  <si>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</si>
  <si>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</si>
  <si>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</si>
  <si>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</si>
  <si>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</si>
  <si>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</si>
  <si>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</si>
  <si>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</si>
  <si>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</si>
  <si>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</si>
  <si>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</si>
  <si>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</si>
  <si>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</si>
  <si>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</si>
  <si>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</si>
  <si>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</si>
  <si>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</si>
  <si>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</si>
  <si>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</si>
  <si>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</si>
  <si>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</si>
  <si>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</si>
  <si>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</si>
  <si>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</si>
  <si>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</si>
  <si>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</si>
  <si>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</si>
  <si>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</si>
  <si>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</si>
  <si>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</si>
  <si>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</si>
  <si>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</si>
  <si>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</si>
  <si>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</si>
  <si>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</si>
  <si>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09 Obrazovanje</t>
  </si>
  <si>
    <t>091 Preškolsko i osnovno obrazovanje</t>
  </si>
  <si>
    <t>0912 Osnovno obrazovanje</t>
  </si>
  <si>
    <t>Prihodi od prodaje proizvoda i robe te pruženih usluga i prihodi od donacija</t>
  </si>
  <si>
    <t>EUR</t>
  </si>
  <si>
    <t>5. POMOĆI  - DRŽAVNA RIZNICA</t>
  </si>
  <si>
    <t>Pomoći državna riznica</t>
  </si>
  <si>
    <t xml:space="preserve">Pomoći </t>
  </si>
  <si>
    <t>Donacije</t>
  </si>
  <si>
    <t>Pomoći decentralizirana sredstva</t>
  </si>
  <si>
    <t>Financijski rashodi</t>
  </si>
  <si>
    <t>Kaitalna ulaganja u osnovno školstvo</t>
  </si>
  <si>
    <t>Rashodi za dodatna ulaganja na nefinancijskoj imovini</t>
  </si>
  <si>
    <t>PRIHODI ZA POSEBNE NAMJENE</t>
  </si>
  <si>
    <t>Prihodi za posebne namjene</t>
  </si>
  <si>
    <t>RASHODI</t>
  </si>
  <si>
    <t>POZICIJA</t>
  </si>
  <si>
    <t>BROJ KONTA</t>
  </si>
  <si>
    <t>VRSTA RASHODA / IZDATAKA</t>
  </si>
  <si>
    <t/>
  </si>
  <si>
    <t>SVEUKUPNO RASHODI / IZDACI</t>
  </si>
  <si>
    <t>Razdjel</t>
  </si>
  <si>
    <t>500</t>
  </si>
  <si>
    <t>UPRAVNI ODJEL ZA DRUŠTVENE DJELATNOSTI</t>
  </si>
  <si>
    <t>Proračunski korisnik</t>
  </si>
  <si>
    <t>10645</t>
  </si>
  <si>
    <t>CENTAR LIČE FARAGUNA LABIN</t>
  </si>
  <si>
    <t>Program</t>
  </si>
  <si>
    <t>5002</t>
  </si>
  <si>
    <t>Obrazovanje</t>
  </si>
  <si>
    <t>Aktivnost</t>
  </si>
  <si>
    <t>A500003</t>
  </si>
  <si>
    <t>Financiranje djelatnosti osnovnog školstva</t>
  </si>
  <si>
    <t xml:space="preserve">Izvor </t>
  </si>
  <si>
    <t>1.</t>
  </si>
  <si>
    <t>OPĆI PRIHODI I PRIMICI</t>
  </si>
  <si>
    <t>1.1.</t>
  </si>
  <si>
    <t>PRIHODI IZ NADLEŽNOG PRORAČUNA</t>
  </si>
  <si>
    <t>3</t>
  </si>
  <si>
    <t>32</t>
  </si>
  <si>
    <t>3.</t>
  </si>
  <si>
    <t>VLASTITI PRIHODI</t>
  </si>
  <si>
    <t>3.9.</t>
  </si>
  <si>
    <t>4.</t>
  </si>
  <si>
    <t>4.9.</t>
  </si>
  <si>
    <t>31</t>
  </si>
  <si>
    <t>5.</t>
  </si>
  <si>
    <t>POMOĆI</t>
  </si>
  <si>
    <t>5.1.</t>
  </si>
  <si>
    <t>34</t>
  </si>
  <si>
    <t>5.9.</t>
  </si>
  <si>
    <t>5. POMOĆI - PRIHODI KORISNIKA GL 02</t>
  </si>
  <si>
    <t>6.</t>
  </si>
  <si>
    <t>DONACIJE</t>
  </si>
  <si>
    <t>6.9.</t>
  </si>
  <si>
    <t>4</t>
  </si>
  <si>
    <t>42</t>
  </si>
  <si>
    <t>A500006</t>
  </si>
  <si>
    <t>Osiguranje pomoćnika učenicima s teškoćama</t>
  </si>
  <si>
    <t>A500008</t>
  </si>
  <si>
    <t>Sufinanciranje boravka djece</t>
  </si>
  <si>
    <t>Kapitalni projekt</t>
  </si>
  <si>
    <t>K500001</t>
  </si>
  <si>
    <t>Kapitalna ulaganja osnovnog školstva</t>
  </si>
  <si>
    <t>K500002</t>
  </si>
  <si>
    <t>Projekt opremanja školske kuhinje</t>
  </si>
  <si>
    <t>Pomoći  -državna riznica</t>
  </si>
  <si>
    <t>Pomoći -decentralizirana sredstva</t>
  </si>
  <si>
    <t>Prve izmjene i dopune financijskog plana 2023.godine</t>
  </si>
  <si>
    <t xml:space="preserve">PRVE IZMJENE I DOPUNE FINANCIJSKOG PLANA 2023.GODINE PRORAČUNSKOG KORISNIKA CENTRA LIČE FARAGUNA LABIN
</t>
  </si>
  <si>
    <t>**EUR</t>
  </si>
  <si>
    <t>Prve izmjene i dopune financijskog plana 2023.</t>
  </si>
  <si>
    <t>PRVE IZMJENE I DOPUNE FINANCIJSKOG PLANA PRORAČUNSKOG KORISNIKA JEDINICE LOKALNE I PODRUČNE (REGIONALNE) SAMOUPRAVE 
ZA 2023. I PROJEKCIJA ZA 2024. I 2025. GODINU</t>
  </si>
  <si>
    <t>Povećanje/smanjenje</t>
  </si>
  <si>
    <t>VIŠAK KORIŠTEN ZA POKRIĆE RASHODA</t>
  </si>
  <si>
    <t>Vlastiti izvori</t>
  </si>
  <si>
    <t>Višak prihoda poslovanja</t>
  </si>
  <si>
    <t>Vlastiti prihodi-višak</t>
  </si>
  <si>
    <t>Donacije-višak</t>
  </si>
  <si>
    <t>MANJAK POKRIVEN TEKUĆIM PRIHODIMA</t>
  </si>
  <si>
    <t>Manjak prihoda poslovanja</t>
  </si>
  <si>
    <t>Decentralizirana sredstva-manjak</t>
  </si>
  <si>
    <t>PRVE IZMJENE I DOPUNE FINANCIJSKOG PLANA  PRORAČUNSKOG KORISNIKA CENTRA LIČE FARAGUNA LABIN 
ZA 2023.</t>
  </si>
  <si>
    <t>PLANIRANO</t>
  </si>
  <si>
    <t>REALIZIRANO</t>
  </si>
  <si>
    <t>PROMJENA</t>
  </si>
  <si>
    <t>NOVI PLAN</t>
  </si>
  <si>
    <t>INDEKS</t>
  </si>
  <si>
    <t>Glava</t>
  </si>
  <si>
    <t>50003</t>
  </si>
  <si>
    <t>USTANOVE ŠKOLSTVA</t>
  </si>
  <si>
    <t>3.VLASTITI PRIHODI-KOR.-REZULTAT</t>
  </si>
  <si>
    <t>-</t>
  </si>
  <si>
    <t>6.9.2.</t>
  </si>
  <si>
    <t>6.DONACIJE-KOR.-REZULTAT</t>
  </si>
  <si>
    <t>5. POMOĆI - PRIHODI KORISNIKA GL 02-korekcija rezultat</t>
  </si>
  <si>
    <t>OPĆI PRIHODI I PRIMICI-kor.rezultat</t>
  </si>
  <si>
    <t>3.9.2.</t>
  </si>
  <si>
    <t>5.9.1.</t>
  </si>
  <si>
    <t>5.9.3.</t>
  </si>
  <si>
    <t>Vlastiti prihodi-VIŠAK</t>
  </si>
  <si>
    <t>Pomoći-višak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</si>
</sst>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7"/>
        <bgColor rgb="FFFFFF97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0000CE"/>
        <bgColor rgb="FF0000CE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7" fillId="5" borderId="6" applyNumberFormat="0" applyAlignment="0" applyProtection="0"/>
    <xf numFmtId="0" fontId="18" fillId="0" borderId="0"/>
  </cellStyleXfs>
  <cellXfs count="18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21" fillId="0" borderId="3" xfId="2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/>
    </xf>
    <xf numFmtId="0" fontId="22" fillId="0" borderId="3" xfId="2" applyNumberFormat="1" applyFont="1" applyFill="1" applyBorder="1" applyAlignment="1">
      <alignment horizontal="left" vertical="center" wrapText="1" readingOrder="1"/>
    </xf>
    <xf numFmtId="0" fontId="22" fillId="0" borderId="3" xfId="2" applyNumberFormat="1" applyFont="1" applyFill="1" applyBorder="1" applyAlignment="1">
      <alignment horizontal="right" vertical="center" wrapText="1" readingOrder="1"/>
    </xf>
    <xf numFmtId="164" fontId="22" fillId="6" borderId="3" xfId="2" applyNumberFormat="1" applyFont="1" applyFill="1" applyBorder="1" applyAlignment="1">
      <alignment horizontal="right" vertical="center" wrapText="1" readingOrder="1"/>
    </xf>
    <xf numFmtId="0" fontId="22" fillId="0" borderId="3" xfId="2" applyNumberFormat="1" applyFont="1" applyFill="1" applyBorder="1" applyAlignment="1">
      <alignment vertical="center" wrapText="1" readingOrder="1"/>
    </xf>
    <xf numFmtId="4" fontId="22" fillId="0" borderId="3" xfId="2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" fontId="22" fillId="6" borderId="3" xfId="2" applyNumberFormat="1" applyFont="1" applyFill="1" applyBorder="1" applyAlignment="1">
      <alignment vertical="center" wrapText="1" readingOrder="1"/>
    </xf>
    <xf numFmtId="0" fontId="23" fillId="0" borderId="3" xfId="2" applyNumberFormat="1" applyFont="1" applyFill="1" applyBorder="1" applyAlignment="1">
      <alignment horizontal="right" vertical="center" wrapText="1" readingOrder="1"/>
    </xf>
    <xf numFmtId="4" fontId="23" fillId="6" borderId="3" xfId="2" applyNumberFormat="1" applyFont="1" applyFill="1" applyBorder="1" applyAlignment="1">
      <alignment vertical="center" wrapText="1" readingOrder="1"/>
    </xf>
    <xf numFmtId="164" fontId="23" fillId="6" borderId="3" xfId="2" applyNumberFormat="1" applyFont="1" applyFill="1" applyBorder="1" applyAlignment="1">
      <alignment horizontal="right" vertical="center" wrapText="1" readingOrder="1"/>
    </xf>
    <xf numFmtId="4" fontId="23" fillId="0" borderId="3" xfId="2" applyNumberFormat="1" applyFont="1" applyFill="1" applyBorder="1" applyAlignment="1">
      <alignment horizontal="right" vertical="center" wrapText="1" readingOrder="1"/>
    </xf>
    <xf numFmtId="0" fontId="23" fillId="0" borderId="3" xfId="2" applyNumberFormat="1" applyFont="1" applyFill="1" applyBorder="1" applyAlignment="1">
      <alignment vertical="center" wrapText="1" readingOrder="1"/>
    </xf>
    <xf numFmtId="164" fontId="23" fillId="0" borderId="3" xfId="2" applyNumberFormat="1" applyFont="1" applyFill="1" applyBorder="1" applyAlignment="1">
      <alignment horizontal="right" vertical="center" wrapText="1" readingOrder="1"/>
    </xf>
    <xf numFmtId="3" fontId="24" fillId="2" borderId="4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3" fontId="25" fillId="2" borderId="3" xfId="0" applyNumberFormat="1" applyFont="1" applyFill="1" applyBorder="1" applyAlignment="1">
      <alignment horizontal="right"/>
    </xf>
    <xf numFmtId="3" fontId="26" fillId="2" borderId="4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0" fontId="28" fillId="2" borderId="3" xfId="0" applyNumberFormat="1" applyFont="1" applyFill="1" applyBorder="1" applyAlignment="1" applyProtection="1">
      <alignment horizontal="left" vertical="center" wrapText="1"/>
    </xf>
    <xf numFmtId="0" fontId="28" fillId="2" borderId="3" xfId="0" applyNumberFormat="1" applyFont="1" applyFill="1" applyBorder="1" applyAlignment="1" applyProtection="1">
      <alignment horizontal="right" vertical="center" wrapText="1"/>
    </xf>
    <xf numFmtId="3" fontId="14" fillId="2" borderId="4" xfId="0" applyNumberFormat="1" applyFont="1" applyFill="1" applyBorder="1" applyAlignment="1">
      <alignment horizontal="right"/>
    </xf>
    <xf numFmtId="0" fontId="28" fillId="7" borderId="3" xfId="0" applyNumberFormat="1" applyFont="1" applyFill="1" applyBorder="1" applyAlignment="1" applyProtection="1">
      <alignment horizontal="left" vertical="center" wrapText="1"/>
    </xf>
    <xf numFmtId="0" fontId="28" fillId="7" borderId="3" xfId="0" applyNumberFormat="1" applyFont="1" applyFill="1" applyBorder="1" applyAlignment="1" applyProtection="1">
      <alignment horizontal="right" vertical="center" wrapText="1"/>
    </xf>
    <xf numFmtId="4" fontId="29" fillId="7" borderId="6" xfId="1" applyNumberFormat="1" applyFont="1" applyFill="1" applyAlignment="1">
      <alignment horizontal="right" vertical="center" wrapText="1" readingOrder="1"/>
    </xf>
    <xf numFmtId="0" fontId="30" fillId="2" borderId="3" xfId="0" applyNumberFormat="1" applyFont="1" applyFill="1" applyBorder="1" applyAlignment="1" applyProtection="1">
      <alignment horizontal="right" vertical="center" wrapText="1"/>
    </xf>
    <xf numFmtId="0" fontId="30" fillId="2" borderId="3" xfId="0" applyNumberFormat="1" applyFont="1" applyFill="1" applyBorder="1" applyAlignment="1" applyProtection="1">
      <alignment horizontal="left" vertical="center" wrapText="1"/>
    </xf>
    <xf numFmtId="3" fontId="26" fillId="7" borderId="4" xfId="0" applyNumberFormat="1" applyFont="1" applyFill="1" applyBorder="1" applyAlignment="1">
      <alignment horizontal="right"/>
    </xf>
    <xf numFmtId="0" fontId="31" fillId="0" borderId="0" xfId="0" applyFont="1"/>
    <xf numFmtId="0" fontId="31" fillId="0" borderId="0" xfId="0" applyFont="1" applyAlignment="1">
      <alignment horizontal="right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0" fillId="0" borderId="8" xfId="0" applyBorder="1"/>
    <xf numFmtId="0" fontId="0" fillId="0" borderId="0" xfId="0" applyBorder="1"/>
    <xf numFmtId="0" fontId="26" fillId="0" borderId="0" xfId="0" applyNumberFormat="1" applyFont="1" applyFill="1" applyBorder="1" applyAlignment="1" applyProtection="1">
      <alignment horizontal="right" vertical="center" wrapText="1"/>
    </xf>
    <xf numFmtId="0" fontId="21" fillId="0" borderId="0" xfId="2" applyNumberFormat="1" applyFont="1" applyFill="1" applyBorder="1" applyAlignment="1">
      <alignment vertical="center" wrapText="1" readingOrder="1"/>
    </xf>
    <xf numFmtId="0" fontId="23" fillId="0" borderId="0" xfId="2" applyNumberFormat="1" applyFont="1" applyFill="1" applyBorder="1" applyAlignment="1">
      <alignment horizontal="right" vertical="center" wrapText="1" readingOrder="1"/>
    </xf>
    <xf numFmtId="0" fontId="23" fillId="0" borderId="0" xfId="2" applyNumberFormat="1" applyFont="1" applyFill="1" applyBorder="1" applyAlignment="1">
      <alignment vertical="center" wrapText="1" readingOrder="1"/>
    </xf>
    <xf numFmtId="164" fontId="23" fillId="0" borderId="0" xfId="2" applyNumberFormat="1" applyFont="1" applyFill="1" applyBorder="1" applyAlignment="1">
      <alignment horizontal="right" vertical="center" wrapText="1" readingOrder="1"/>
    </xf>
    <xf numFmtId="0" fontId="32" fillId="0" borderId="0" xfId="0" applyFont="1"/>
    <xf numFmtId="14" fontId="23" fillId="0" borderId="3" xfId="2" applyNumberFormat="1" applyFont="1" applyFill="1" applyBorder="1" applyAlignment="1">
      <alignment horizontal="right" vertical="center" wrapText="1" readingOrder="1"/>
    </xf>
    <xf numFmtId="16" fontId="23" fillId="0" borderId="3" xfId="2" applyNumberFormat="1" applyFont="1" applyFill="1" applyBorder="1" applyAlignment="1">
      <alignment horizontal="right" vertical="center" wrapText="1" readingOrder="1"/>
    </xf>
    <xf numFmtId="0" fontId="33" fillId="0" borderId="0" xfId="0" applyNumberFormat="1" applyFont="1" applyFill="1" applyBorder="1" applyAlignment="1" applyProtection="1">
      <alignment horizontal="left" vertical="center" wrapText="1"/>
    </xf>
    <xf numFmtId="0" fontId="34" fillId="0" borderId="0" xfId="0" applyNumberFormat="1" applyFont="1" applyFill="1" applyBorder="1" applyAlignment="1" applyProtection="1">
      <alignment horizontal="left" vertical="center" wrapText="1"/>
    </xf>
    <xf numFmtId="0" fontId="35" fillId="0" borderId="0" xfId="0" applyFont="1"/>
    <xf numFmtId="0" fontId="20" fillId="0" borderId="9" xfId="2" applyNumberFormat="1" applyFont="1" applyFill="1" applyBorder="1" applyAlignment="1">
      <alignment vertical="center" wrapText="1" readingOrder="1"/>
    </xf>
    <xf numFmtId="0" fontId="20" fillId="0" borderId="9" xfId="2" applyNumberFormat="1" applyFont="1" applyFill="1" applyBorder="1" applyAlignment="1">
      <alignment horizontal="right" vertical="center" wrapText="1" readingOrder="1"/>
    </xf>
    <xf numFmtId="4" fontId="20" fillId="0" borderId="9" xfId="2" applyNumberFormat="1" applyFont="1" applyFill="1" applyBorder="1" applyAlignment="1">
      <alignment horizontal="right" vertical="center" wrapText="1" readingOrder="1"/>
    </xf>
    <xf numFmtId="0" fontId="27" fillId="9" borderId="10" xfId="2" applyNumberFormat="1" applyFont="1" applyFill="1" applyBorder="1" applyAlignment="1">
      <alignment horizontal="left" vertical="center" wrapText="1" readingOrder="1"/>
    </xf>
    <xf numFmtId="0" fontId="27" fillId="9" borderId="10" xfId="2" applyNumberFormat="1" applyFont="1" applyFill="1" applyBorder="1" applyAlignment="1">
      <alignment vertical="center" wrapText="1" readingOrder="1"/>
    </xf>
    <xf numFmtId="164" fontId="27" fillId="9" borderId="10" xfId="2" applyNumberFormat="1" applyFont="1" applyFill="1" applyBorder="1" applyAlignment="1">
      <alignment horizontal="right" vertical="center" wrapText="1" readingOrder="1"/>
    </xf>
    <xf numFmtId="4" fontId="27" fillId="9" borderId="10" xfId="2" applyNumberFormat="1" applyFont="1" applyFill="1" applyBorder="1" applyAlignment="1">
      <alignment horizontal="right" vertical="center" wrapText="1" readingOrder="1"/>
    </xf>
    <xf numFmtId="0" fontId="27" fillId="10" borderId="10" xfId="2" applyNumberFormat="1" applyFont="1" applyFill="1" applyBorder="1" applyAlignment="1">
      <alignment horizontal="left" vertical="center" wrapText="1" readingOrder="1"/>
    </xf>
    <xf numFmtId="0" fontId="27" fillId="10" borderId="10" xfId="2" applyNumberFormat="1" applyFont="1" applyFill="1" applyBorder="1" applyAlignment="1">
      <alignment vertical="center" wrapText="1" readingOrder="1"/>
    </xf>
    <xf numFmtId="164" fontId="27" fillId="10" borderId="10" xfId="2" applyNumberFormat="1" applyFont="1" applyFill="1" applyBorder="1" applyAlignment="1">
      <alignment horizontal="right" vertical="center" wrapText="1" readingOrder="1"/>
    </xf>
    <xf numFmtId="4" fontId="27" fillId="10" borderId="10" xfId="2" applyNumberFormat="1" applyFont="1" applyFill="1" applyBorder="1" applyAlignment="1">
      <alignment horizontal="right" vertical="center" wrapText="1" readingOrder="1"/>
    </xf>
    <xf numFmtId="0" fontId="27" fillId="16" borderId="10" xfId="2" applyNumberFormat="1" applyFont="1" applyFill="1" applyBorder="1" applyAlignment="1">
      <alignment horizontal="left" vertical="center" wrapText="1" readingOrder="1"/>
    </xf>
    <xf numFmtId="0" fontId="27" fillId="16" borderId="10" xfId="2" applyNumberFormat="1" applyFont="1" applyFill="1" applyBorder="1" applyAlignment="1">
      <alignment vertical="center" wrapText="1" readingOrder="1"/>
    </xf>
    <xf numFmtId="164" fontId="27" fillId="16" borderId="10" xfId="2" applyNumberFormat="1" applyFont="1" applyFill="1" applyBorder="1" applyAlignment="1">
      <alignment horizontal="right" vertical="center" wrapText="1" readingOrder="1"/>
    </xf>
    <xf numFmtId="4" fontId="27" fillId="16" borderId="10" xfId="2" applyNumberFormat="1" applyFont="1" applyFill="1" applyBorder="1" applyAlignment="1">
      <alignment horizontal="right" vertical="center" wrapText="1" readingOrder="1"/>
    </xf>
    <xf numFmtId="0" fontId="27" fillId="11" borderId="10" xfId="2" applyNumberFormat="1" applyFont="1" applyFill="1" applyBorder="1" applyAlignment="1">
      <alignment horizontal="left" vertical="center" wrapText="1" readingOrder="1"/>
    </xf>
    <xf numFmtId="0" fontId="27" fillId="11" borderId="10" xfId="2" applyNumberFormat="1" applyFont="1" applyFill="1" applyBorder="1" applyAlignment="1">
      <alignment vertical="center" wrapText="1" readingOrder="1"/>
    </xf>
    <xf numFmtId="164" fontId="27" fillId="11" borderId="10" xfId="2" applyNumberFormat="1" applyFont="1" applyFill="1" applyBorder="1" applyAlignment="1">
      <alignment horizontal="right" vertical="center" wrapText="1" readingOrder="1"/>
    </xf>
    <xf numFmtId="4" fontId="27" fillId="11" borderId="10" xfId="2" applyNumberFormat="1" applyFont="1" applyFill="1" applyBorder="1" applyAlignment="1">
      <alignment horizontal="right" vertical="center" wrapText="1" readingOrder="1"/>
    </xf>
    <xf numFmtId="0" fontId="19" fillId="12" borderId="10" xfId="2" applyNumberFormat="1" applyFont="1" applyFill="1" applyBorder="1" applyAlignment="1">
      <alignment horizontal="left" vertical="center" wrapText="1" readingOrder="1"/>
    </xf>
    <xf numFmtId="0" fontId="19" fillId="12" borderId="10" xfId="2" applyNumberFormat="1" applyFont="1" applyFill="1" applyBorder="1" applyAlignment="1">
      <alignment vertical="center" wrapText="1" readingOrder="1"/>
    </xf>
    <xf numFmtId="164" fontId="19" fillId="12" borderId="10" xfId="2" applyNumberFormat="1" applyFont="1" applyFill="1" applyBorder="1" applyAlignment="1">
      <alignment horizontal="right" vertical="center" wrapText="1" readingOrder="1"/>
    </xf>
    <xf numFmtId="4" fontId="19" fillId="12" borderId="10" xfId="2" applyNumberFormat="1" applyFont="1" applyFill="1" applyBorder="1" applyAlignment="1">
      <alignment horizontal="right" vertical="center" wrapText="1" readingOrder="1"/>
    </xf>
    <xf numFmtId="0" fontId="19" fillId="13" borderId="10" xfId="2" applyNumberFormat="1" applyFont="1" applyFill="1" applyBorder="1" applyAlignment="1">
      <alignment horizontal="left" vertical="center" wrapText="1" readingOrder="1"/>
    </xf>
    <xf numFmtId="0" fontId="19" fillId="13" borderId="10" xfId="2" applyNumberFormat="1" applyFont="1" applyFill="1" applyBorder="1" applyAlignment="1">
      <alignment vertical="center" wrapText="1" readingOrder="1"/>
    </xf>
    <xf numFmtId="164" fontId="19" fillId="13" borderId="10" xfId="2" applyNumberFormat="1" applyFont="1" applyFill="1" applyBorder="1" applyAlignment="1">
      <alignment horizontal="right" vertical="center" wrapText="1" readingOrder="1"/>
    </xf>
    <xf numFmtId="4" fontId="19" fillId="13" borderId="10" xfId="2" applyNumberFormat="1" applyFont="1" applyFill="1" applyBorder="1" applyAlignment="1">
      <alignment horizontal="right" vertical="center" wrapText="1" readingOrder="1"/>
    </xf>
    <xf numFmtId="0" fontId="19" fillId="14" borderId="10" xfId="2" applyNumberFormat="1" applyFont="1" applyFill="1" applyBorder="1" applyAlignment="1">
      <alignment horizontal="left" vertical="center" wrapText="1" readingOrder="1"/>
    </xf>
    <xf numFmtId="0" fontId="19" fillId="14" borderId="10" xfId="2" applyNumberFormat="1" applyFont="1" applyFill="1" applyBorder="1" applyAlignment="1">
      <alignment vertical="center" wrapText="1" readingOrder="1"/>
    </xf>
    <xf numFmtId="164" fontId="19" fillId="14" borderId="10" xfId="2" applyNumberFormat="1" applyFont="1" applyFill="1" applyBorder="1" applyAlignment="1">
      <alignment horizontal="right" vertical="center" wrapText="1" readingOrder="1"/>
    </xf>
    <xf numFmtId="4" fontId="19" fillId="14" borderId="10" xfId="2" applyNumberFormat="1" applyFont="1" applyFill="1" applyBorder="1" applyAlignment="1">
      <alignment horizontal="right" vertical="center" wrapText="1" readingOrder="1"/>
    </xf>
    <xf numFmtId="0" fontId="19" fillId="15" borderId="10" xfId="2" applyNumberFormat="1" applyFont="1" applyFill="1" applyBorder="1" applyAlignment="1">
      <alignment horizontal="left" vertical="center" wrapText="1" readingOrder="1"/>
    </xf>
    <xf numFmtId="0" fontId="19" fillId="15" borderId="10" xfId="2" applyNumberFormat="1" applyFont="1" applyFill="1" applyBorder="1" applyAlignment="1">
      <alignment vertical="center" wrapText="1" readingOrder="1"/>
    </xf>
    <xf numFmtId="164" fontId="19" fillId="15" borderId="10" xfId="2" applyNumberFormat="1" applyFont="1" applyFill="1" applyBorder="1" applyAlignment="1">
      <alignment horizontal="right" vertical="center" wrapText="1" readingOrder="1"/>
    </xf>
    <xf numFmtId="4" fontId="19" fillId="15" borderId="10" xfId="2" applyNumberFormat="1" applyFont="1" applyFill="1" applyBorder="1" applyAlignment="1">
      <alignment horizontal="right" vertical="center" wrapText="1" readingOrder="1"/>
    </xf>
    <xf numFmtId="0" fontId="19" fillId="6" borderId="10" xfId="2" applyNumberFormat="1" applyFont="1" applyFill="1" applyBorder="1" applyAlignment="1">
      <alignment horizontal="left" vertical="center" wrapText="1" readingOrder="1"/>
    </xf>
    <xf numFmtId="0" fontId="19" fillId="6" borderId="10" xfId="2" applyNumberFormat="1" applyFont="1" applyFill="1" applyBorder="1" applyAlignment="1">
      <alignment vertical="center" wrapText="1" readingOrder="1"/>
    </xf>
    <xf numFmtId="164" fontId="19" fillId="6" borderId="10" xfId="2" applyNumberFormat="1" applyFont="1" applyFill="1" applyBorder="1" applyAlignment="1">
      <alignment horizontal="right" vertical="center" wrapText="1" readingOrder="1"/>
    </xf>
    <xf numFmtId="4" fontId="19" fillId="6" borderId="10" xfId="2" applyNumberFormat="1" applyFont="1" applyFill="1" applyBorder="1" applyAlignment="1">
      <alignment horizontal="right" vertical="center" wrapText="1" readingOrder="1"/>
    </xf>
    <xf numFmtId="0" fontId="19" fillId="0" borderId="10" xfId="2" applyNumberFormat="1" applyFont="1" applyFill="1" applyBorder="1" applyAlignment="1">
      <alignment horizontal="left" vertical="center" wrapText="1" readingOrder="1"/>
    </xf>
    <xf numFmtId="0" fontId="19" fillId="0" borderId="10" xfId="2" applyNumberFormat="1" applyFont="1" applyFill="1" applyBorder="1" applyAlignment="1">
      <alignment vertical="center" wrapText="1" readingOrder="1"/>
    </xf>
    <xf numFmtId="164" fontId="19" fillId="0" borderId="10" xfId="2" applyNumberFormat="1" applyFont="1" applyFill="1" applyBorder="1" applyAlignment="1">
      <alignment horizontal="right" vertical="center" wrapText="1" readingOrder="1"/>
    </xf>
    <xf numFmtId="0" fontId="19" fillId="8" borderId="10" xfId="2" applyNumberFormat="1" applyFont="1" applyFill="1" applyBorder="1" applyAlignment="1">
      <alignment horizontal="left" vertical="center" wrapText="1" readingOrder="1"/>
    </xf>
    <xf numFmtId="0" fontId="19" fillId="8" borderId="10" xfId="2" applyNumberFormat="1" applyFont="1" applyFill="1" applyBorder="1" applyAlignment="1">
      <alignment vertical="center" wrapText="1" readingOrder="1"/>
    </xf>
    <xf numFmtId="164" fontId="19" fillId="8" borderId="10" xfId="2" applyNumberFormat="1" applyFont="1" applyFill="1" applyBorder="1" applyAlignment="1">
      <alignment horizontal="right" vertical="center" wrapText="1" readingOrder="1"/>
    </xf>
    <xf numFmtId="4" fontId="19" fillId="8" borderId="10" xfId="2" applyNumberFormat="1" applyFont="1" applyFill="1" applyBorder="1" applyAlignment="1">
      <alignment horizontal="right" vertical="center" wrapText="1" readingOrder="1"/>
    </xf>
    <xf numFmtId="0" fontId="20" fillId="0" borderId="10" xfId="2" applyNumberFormat="1" applyFont="1" applyFill="1" applyBorder="1" applyAlignment="1">
      <alignment horizontal="left" vertical="center" wrapText="1" readingOrder="1"/>
    </xf>
    <xf numFmtId="164" fontId="20" fillId="0" borderId="10" xfId="2" applyNumberFormat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3" fillId="0" borderId="0" xfId="0" applyFont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4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</cellXfs>
  <cellStyles count="3">
    <cellStyle name="Izlaz" xfId="1" builtinId="21"/>
    <cellStyle name="Normal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workbookViewId="0">
      <selection activeCell="J19" sqref="J19"/>
    </sheetView>
  </sheetViews>
  <sheetFormatPr defaultRowHeight="14.4" x14ac:dyDescent="0.3"/>
  <cols>
    <col min="5" max="5" width="12.88671875" customWidth="1"/>
    <col min="6" max="8" width="21.109375" customWidth="1"/>
    <col min="9" max="9" width="28.109375" customWidth="1"/>
    <col min="10" max="16" width="16.88671875" customWidth="1"/>
    <col min="19" max="19" width="11.6640625" style="43" bestFit="1" customWidth="1"/>
  </cols>
  <sheetData>
    <row r="1" spans="1:19" ht="30.75" customHeight="1" x14ac:dyDescent="0.3">
      <c r="A1" s="167" t="s">
        <v>115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ht="18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9" ht="15.6" x14ac:dyDescent="0.3">
      <c r="A3" s="150" t="s">
        <v>31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68"/>
      <c r="N3" s="168"/>
      <c r="O3" s="168"/>
      <c r="P3" s="168"/>
    </row>
    <row r="4" spans="1:19" ht="17.399999999999999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82"/>
      <c r="O4" s="82"/>
      <c r="P4" s="82"/>
    </row>
    <row r="5" spans="1:19" ht="18" customHeight="1" x14ac:dyDescent="0.3">
      <c r="A5" s="150" t="s">
        <v>37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</row>
    <row r="6" spans="1:19" ht="17.399999999999999" x14ac:dyDescent="0.3">
      <c r="A6" s="1"/>
      <c r="B6" s="2"/>
      <c r="C6" s="2"/>
      <c r="D6" s="2"/>
      <c r="E6" s="7"/>
      <c r="F6" s="8"/>
      <c r="G6" s="8"/>
      <c r="H6" s="85" t="s">
        <v>116</v>
      </c>
      <c r="I6" s="79"/>
      <c r="J6" s="87"/>
      <c r="K6" s="79"/>
      <c r="L6" s="79"/>
      <c r="M6" s="79"/>
      <c r="N6" s="79"/>
      <c r="O6" s="79"/>
      <c r="P6" s="80"/>
    </row>
    <row r="7" spans="1:19" ht="39.6" x14ac:dyDescent="0.3">
      <c r="A7" s="30"/>
      <c r="B7" s="31"/>
      <c r="C7" s="31"/>
      <c r="D7" s="32"/>
      <c r="E7" s="33"/>
      <c r="F7" s="78" t="s">
        <v>40</v>
      </c>
      <c r="G7" s="78" t="s">
        <v>119</v>
      </c>
      <c r="H7" s="4" t="s">
        <v>114</v>
      </c>
      <c r="I7" s="88"/>
      <c r="J7" s="89"/>
      <c r="S7"/>
    </row>
    <row r="8" spans="1:19" x14ac:dyDescent="0.3">
      <c r="A8" s="30"/>
      <c r="B8" s="31"/>
      <c r="C8" s="31"/>
      <c r="D8" s="32"/>
      <c r="E8" s="33"/>
      <c r="F8" s="4" t="s">
        <v>50</v>
      </c>
      <c r="G8" s="4"/>
      <c r="H8" s="4" t="s">
        <v>50</v>
      </c>
      <c r="S8"/>
    </row>
    <row r="9" spans="1:19" x14ac:dyDescent="0.3">
      <c r="A9" s="169" t="s">
        <v>0</v>
      </c>
      <c r="B9" s="163"/>
      <c r="C9" s="163"/>
      <c r="D9" s="163"/>
      <c r="E9" s="170"/>
      <c r="F9" s="34">
        <v>434130</v>
      </c>
      <c r="G9" s="34">
        <f>G10</f>
        <v>38182</v>
      </c>
      <c r="H9" s="34">
        <f>H10</f>
        <v>472312</v>
      </c>
      <c r="S9"/>
    </row>
    <row r="10" spans="1:19" x14ac:dyDescent="0.3">
      <c r="A10" s="159" t="s">
        <v>1</v>
      </c>
      <c r="B10" s="152"/>
      <c r="C10" s="152"/>
      <c r="D10" s="152"/>
      <c r="E10" s="165"/>
      <c r="F10" s="35">
        <v>434130</v>
      </c>
      <c r="G10" s="35">
        <v>38182</v>
      </c>
      <c r="H10" s="35">
        <v>472312</v>
      </c>
      <c r="S10"/>
    </row>
    <row r="11" spans="1:19" x14ac:dyDescent="0.3">
      <c r="A11" s="171" t="s">
        <v>2</v>
      </c>
      <c r="B11" s="165"/>
      <c r="C11" s="165"/>
      <c r="D11" s="165"/>
      <c r="E11" s="165"/>
      <c r="F11" s="35">
        <v>0</v>
      </c>
      <c r="G11" s="35"/>
      <c r="H11" s="35">
        <v>0</v>
      </c>
      <c r="S11"/>
    </row>
    <row r="12" spans="1:19" x14ac:dyDescent="0.3">
      <c r="A12" s="40" t="s">
        <v>3</v>
      </c>
      <c r="B12" s="41"/>
      <c r="C12" s="41"/>
      <c r="D12" s="41"/>
      <c r="E12" s="41"/>
      <c r="F12" s="34">
        <v>439030</v>
      </c>
      <c r="G12" s="34">
        <f>G13+G14</f>
        <v>38336</v>
      </c>
      <c r="H12" s="34">
        <f>SUM(H13:H14)</f>
        <v>477366</v>
      </c>
      <c r="S12"/>
    </row>
    <row r="13" spans="1:19" x14ac:dyDescent="0.3">
      <c r="A13" s="151" t="s">
        <v>4</v>
      </c>
      <c r="B13" s="152"/>
      <c r="C13" s="152"/>
      <c r="D13" s="152"/>
      <c r="E13" s="152"/>
      <c r="F13" s="35">
        <v>438030</v>
      </c>
      <c r="G13" s="35">
        <v>35136</v>
      </c>
      <c r="H13" s="35">
        <v>473166</v>
      </c>
      <c r="S13"/>
    </row>
    <row r="14" spans="1:19" x14ac:dyDescent="0.3">
      <c r="A14" s="164" t="s">
        <v>5</v>
      </c>
      <c r="B14" s="165"/>
      <c r="C14" s="165"/>
      <c r="D14" s="165"/>
      <c r="E14" s="165"/>
      <c r="F14" s="36">
        <v>1000</v>
      </c>
      <c r="G14" s="36">
        <v>3200</v>
      </c>
      <c r="H14" s="36">
        <v>4200</v>
      </c>
      <c r="S14"/>
    </row>
    <row r="15" spans="1:19" x14ac:dyDescent="0.3">
      <c r="A15" s="162" t="s">
        <v>6</v>
      </c>
      <c r="B15" s="163"/>
      <c r="C15" s="163"/>
      <c r="D15" s="163"/>
      <c r="E15" s="163"/>
      <c r="F15" s="37">
        <f>F9-F12</f>
        <v>-4900</v>
      </c>
      <c r="G15" s="37">
        <f>G9-G12</f>
        <v>-154</v>
      </c>
      <c r="H15" s="37">
        <f>H9-H12</f>
        <v>-5054</v>
      </c>
      <c r="S15"/>
    </row>
    <row r="16" spans="1:19" ht="17.399999999999999" x14ac:dyDescent="0.3">
      <c r="A16" s="5"/>
      <c r="B16" s="9"/>
      <c r="C16" s="9"/>
      <c r="D16" s="9"/>
      <c r="E16" s="9"/>
      <c r="F16" s="9"/>
      <c r="G16" s="25"/>
      <c r="H16" s="25"/>
      <c r="I16" s="9"/>
      <c r="J16" s="25"/>
      <c r="K16" s="3"/>
      <c r="L16" s="26"/>
      <c r="M16" s="3"/>
      <c r="N16" s="26"/>
      <c r="O16" s="26"/>
      <c r="P16" s="3"/>
      <c r="S16"/>
    </row>
    <row r="17" spans="1:19" ht="18" customHeight="1" x14ac:dyDescent="0.3">
      <c r="A17" s="150" t="s">
        <v>38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S17"/>
    </row>
    <row r="18" spans="1:19" ht="17.399999999999999" x14ac:dyDescent="0.3">
      <c r="A18" s="27"/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6"/>
      <c r="S18"/>
    </row>
    <row r="19" spans="1:19" ht="39.6" x14ac:dyDescent="0.3">
      <c r="A19" s="30"/>
      <c r="B19" s="31"/>
      <c r="C19" s="31"/>
      <c r="D19" s="32"/>
      <c r="E19" s="33"/>
      <c r="F19" s="78" t="s">
        <v>40</v>
      </c>
      <c r="G19" s="78"/>
      <c r="H19" s="4" t="s">
        <v>114</v>
      </c>
      <c r="S19"/>
    </row>
    <row r="20" spans="1:19" ht="15.75" customHeight="1" x14ac:dyDescent="0.3">
      <c r="A20" s="159" t="s">
        <v>8</v>
      </c>
      <c r="B20" s="160"/>
      <c r="C20" s="160"/>
      <c r="D20" s="160"/>
      <c r="E20" s="161"/>
      <c r="F20" s="36"/>
      <c r="G20" s="36"/>
      <c r="H20" s="36"/>
      <c r="S20"/>
    </row>
    <row r="21" spans="1:19" ht="28.5" customHeight="1" x14ac:dyDescent="0.3">
      <c r="A21" s="159" t="s">
        <v>9</v>
      </c>
      <c r="B21" s="152"/>
      <c r="C21" s="152"/>
      <c r="D21" s="152"/>
      <c r="E21" s="152"/>
      <c r="F21" s="36"/>
      <c r="G21" s="36"/>
      <c r="H21" s="36"/>
      <c r="S21"/>
    </row>
    <row r="22" spans="1:19" x14ac:dyDescent="0.3">
      <c r="A22" s="162" t="s">
        <v>10</v>
      </c>
      <c r="B22" s="163"/>
      <c r="C22" s="163"/>
      <c r="D22" s="163"/>
      <c r="E22" s="163"/>
      <c r="F22" s="34">
        <v>0</v>
      </c>
      <c r="G22" s="34"/>
      <c r="H22" s="34">
        <v>0</v>
      </c>
      <c r="S22"/>
    </row>
    <row r="23" spans="1:19" ht="17.399999999999999" x14ac:dyDescent="0.3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  <c r="P23" s="26"/>
      <c r="S23"/>
    </row>
    <row r="24" spans="1:19" ht="18" customHeight="1" x14ac:dyDescent="0.3">
      <c r="A24" s="150" t="s">
        <v>44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S24"/>
    </row>
    <row r="25" spans="1:19" ht="17.399999999999999" x14ac:dyDescent="0.3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6"/>
      <c r="N25" s="26"/>
      <c r="O25" s="26"/>
      <c r="P25" s="26"/>
      <c r="S25"/>
    </row>
    <row r="26" spans="1:19" ht="39.6" x14ac:dyDescent="0.3">
      <c r="A26" s="30"/>
      <c r="B26" s="31"/>
      <c r="C26" s="31"/>
      <c r="D26" s="32"/>
      <c r="E26" s="33"/>
      <c r="F26" s="78" t="s">
        <v>40</v>
      </c>
      <c r="G26" s="78"/>
      <c r="H26" s="4" t="s">
        <v>114</v>
      </c>
      <c r="S26"/>
    </row>
    <row r="27" spans="1:19" x14ac:dyDescent="0.3">
      <c r="A27" s="30"/>
      <c r="B27" s="31"/>
      <c r="C27" s="31"/>
      <c r="D27" s="32"/>
      <c r="E27" s="33"/>
      <c r="F27" s="53" t="s">
        <v>50</v>
      </c>
      <c r="G27" s="78"/>
      <c r="H27" s="4"/>
      <c r="S27"/>
    </row>
    <row r="28" spans="1:19" ht="22.5" customHeight="1" x14ac:dyDescent="0.3">
      <c r="A28" s="153" t="s">
        <v>39</v>
      </c>
      <c r="B28" s="154"/>
      <c r="C28" s="154"/>
      <c r="D28" s="154"/>
      <c r="E28" s="155"/>
      <c r="F28" s="38"/>
      <c r="G28" s="38"/>
      <c r="H28" s="83"/>
      <c r="S28"/>
    </row>
    <row r="29" spans="1:19" ht="30" customHeight="1" x14ac:dyDescent="0.3">
      <c r="A29" s="156" t="s">
        <v>7</v>
      </c>
      <c r="B29" s="157"/>
      <c r="C29" s="157"/>
      <c r="D29" s="157"/>
      <c r="E29" s="158"/>
      <c r="F29" s="39">
        <v>4900</v>
      </c>
      <c r="G29" s="39">
        <v>154</v>
      </c>
      <c r="H29" s="84">
        <v>5054</v>
      </c>
      <c r="S29"/>
    </row>
    <row r="32" spans="1:19" x14ac:dyDescent="0.3">
      <c r="A32" s="151" t="s">
        <v>11</v>
      </c>
      <c r="B32" s="152"/>
      <c r="C32" s="152"/>
      <c r="D32" s="152"/>
      <c r="E32" s="152"/>
      <c r="F32" s="36">
        <v>0</v>
      </c>
      <c r="G32" s="36"/>
      <c r="H32" s="36">
        <v>0</v>
      </c>
      <c r="S32"/>
    </row>
    <row r="33" spans="1:19" ht="11.25" customHeight="1" x14ac:dyDescent="0.3">
      <c r="A33" s="19"/>
      <c r="B33" s="20"/>
      <c r="C33" s="20"/>
      <c r="D33" s="20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S33"/>
    </row>
    <row r="34" spans="1:19" ht="29.25" customHeight="1" x14ac:dyDescent="0.3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S34"/>
    </row>
    <row r="35" spans="1:19" ht="8.25" customHeight="1" x14ac:dyDescent="0.3">
      <c r="S35"/>
    </row>
    <row r="36" spans="1:19" ht="15" customHeight="1" x14ac:dyDescent="0.3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S36"/>
    </row>
    <row r="37" spans="1:19" ht="8.25" customHeight="1" x14ac:dyDescent="0.3">
      <c r="S37"/>
    </row>
    <row r="38" spans="1:19" ht="29.25" customHeight="1" x14ac:dyDescent="0.3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S38"/>
    </row>
  </sheetData>
  <mergeCells count="20">
    <mergeCell ref="A13:E13"/>
    <mergeCell ref="A5:P5"/>
    <mergeCell ref="A1:P1"/>
    <mergeCell ref="A3:P3"/>
    <mergeCell ref="A9:E9"/>
    <mergeCell ref="A10:E10"/>
    <mergeCell ref="A11:E11"/>
    <mergeCell ref="A20:E20"/>
    <mergeCell ref="A21:E21"/>
    <mergeCell ref="A22:E22"/>
    <mergeCell ref="A14:E14"/>
    <mergeCell ref="A15:E15"/>
    <mergeCell ref="A17:P17"/>
    <mergeCell ref="A38:P38"/>
    <mergeCell ref="A24:P24"/>
    <mergeCell ref="A34:P34"/>
    <mergeCell ref="A32:E32"/>
    <mergeCell ref="A36:P36"/>
    <mergeCell ref="A28:E28"/>
    <mergeCell ref="A29:E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0"/>
  <sheetViews>
    <sheetView tabSelected="1" topLeftCell="A7" workbookViewId="0">
      <selection activeCell="G20" sqref="G2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10.5546875" style="47" customWidth="1"/>
    <col min="4" max="12" width="25.33203125" customWidth="1"/>
  </cols>
  <sheetData>
    <row r="1" spans="1:12" ht="48.75" customHeight="1" x14ac:dyDescent="0.3">
      <c r="A1" s="150" t="s">
        <v>118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18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3">
      <c r="A3" s="172" t="s">
        <v>31</v>
      </c>
      <c r="B3" s="172"/>
      <c r="C3" s="172"/>
      <c r="D3" s="172"/>
      <c r="E3" s="172"/>
      <c r="F3" s="172"/>
      <c r="G3" s="172"/>
      <c r="H3" s="172"/>
      <c r="I3" s="172"/>
      <c r="J3" s="172"/>
      <c r="K3" s="177"/>
      <c r="L3" s="177"/>
    </row>
    <row r="4" spans="1:12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9"/>
      <c r="L4" s="99"/>
    </row>
    <row r="5" spans="1:12" ht="18" customHeight="1" x14ac:dyDescent="0.3">
      <c r="A5" s="172" t="s">
        <v>13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</row>
    <row r="6" spans="1:12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9"/>
      <c r="L6" s="99"/>
    </row>
    <row r="7" spans="1:12" x14ac:dyDescent="0.3">
      <c r="A7" s="172" t="s">
        <v>1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</row>
    <row r="8" spans="1:12" ht="17.399999999999999" x14ac:dyDescent="0.3">
      <c r="A8" s="5"/>
      <c r="B8" s="5"/>
      <c r="C8" s="45"/>
      <c r="D8" s="5"/>
      <c r="E8" s="5"/>
      <c r="F8" s="27"/>
      <c r="G8" s="90" t="s">
        <v>116</v>
      </c>
      <c r="H8" s="5"/>
      <c r="I8" s="86"/>
      <c r="J8" s="5"/>
      <c r="K8" s="6"/>
      <c r="L8" s="6"/>
    </row>
    <row r="9" spans="1:12" ht="26.4" x14ac:dyDescent="0.3">
      <c r="A9" s="23" t="s">
        <v>14</v>
      </c>
      <c r="B9" s="22" t="s">
        <v>15</v>
      </c>
      <c r="C9" s="46" t="s">
        <v>16</v>
      </c>
      <c r="D9" s="22" t="s">
        <v>12</v>
      </c>
      <c r="E9" s="23" t="s">
        <v>40</v>
      </c>
      <c r="F9" s="23" t="s">
        <v>119</v>
      </c>
      <c r="G9" s="23" t="s">
        <v>117</v>
      </c>
    </row>
    <row r="10" spans="1:12" x14ac:dyDescent="0.3">
      <c r="A10" s="174"/>
      <c r="B10" s="175"/>
      <c r="C10" s="175"/>
      <c r="D10" s="176"/>
      <c r="E10" s="63" t="s">
        <v>50</v>
      </c>
      <c r="F10" s="63"/>
      <c r="G10" s="63" t="s">
        <v>50</v>
      </c>
    </row>
    <row r="11" spans="1:12" ht="15.75" customHeight="1" x14ac:dyDescent="0.3">
      <c r="A11" s="70">
        <v>6</v>
      </c>
      <c r="B11" s="70"/>
      <c r="C11" s="71"/>
      <c r="D11" s="70" t="s">
        <v>17</v>
      </c>
      <c r="E11" s="72">
        <f t="shared" ref="E11" si="0">E12+E15+E18</f>
        <v>434130</v>
      </c>
      <c r="F11" s="72">
        <f>F12+F15+F18</f>
        <v>38182</v>
      </c>
      <c r="G11" s="72">
        <f>G12+G15+G18</f>
        <v>472312</v>
      </c>
    </row>
    <row r="12" spans="1:12" ht="36" x14ac:dyDescent="0.3">
      <c r="A12" s="48"/>
      <c r="B12" s="49">
        <v>63</v>
      </c>
      <c r="C12" s="49"/>
      <c r="D12" s="54" t="s">
        <v>41</v>
      </c>
      <c r="E12" s="50">
        <f t="shared" ref="E12" si="1">SUM(E13:E14)</f>
        <v>390170</v>
      </c>
      <c r="F12" s="50">
        <f>SUM(F13:F14)</f>
        <v>12300</v>
      </c>
      <c r="G12" s="50">
        <v>402470</v>
      </c>
    </row>
    <row r="13" spans="1:12" x14ac:dyDescent="0.3">
      <c r="A13" s="48"/>
      <c r="B13" s="49"/>
      <c r="C13" s="96" t="s">
        <v>96</v>
      </c>
      <c r="D13" s="56" t="s">
        <v>53</v>
      </c>
      <c r="E13" s="58">
        <v>50570</v>
      </c>
      <c r="F13" s="58">
        <v>200</v>
      </c>
      <c r="G13" s="58">
        <v>50770</v>
      </c>
    </row>
    <row r="14" spans="1:12" x14ac:dyDescent="0.3">
      <c r="A14" s="48"/>
      <c r="B14" s="49"/>
      <c r="C14" s="55" t="s">
        <v>96</v>
      </c>
      <c r="D14" s="56" t="s">
        <v>112</v>
      </c>
      <c r="E14" s="58">
        <v>339600</v>
      </c>
      <c r="F14" s="58">
        <v>12100</v>
      </c>
      <c r="G14" s="58">
        <v>351700</v>
      </c>
    </row>
    <row r="15" spans="1:12" ht="36" x14ac:dyDescent="0.3">
      <c r="A15" s="44"/>
      <c r="B15" s="51">
        <v>66</v>
      </c>
      <c r="C15" s="49"/>
      <c r="D15" s="51" t="s">
        <v>49</v>
      </c>
      <c r="E15" s="52">
        <f t="shared" ref="E15" si="2">SUM(E16:E17)</f>
        <v>7300</v>
      </c>
      <c r="F15" s="52">
        <f>SUM(F16:F17)</f>
        <v>0</v>
      </c>
      <c r="G15" s="52">
        <v>7300</v>
      </c>
    </row>
    <row r="16" spans="1:12" x14ac:dyDescent="0.3">
      <c r="A16" s="44"/>
      <c r="B16" s="51"/>
      <c r="C16" s="55" t="s">
        <v>88</v>
      </c>
      <c r="D16" s="59" t="s">
        <v>36</v>
      </c>
      <c r="E16" s="58">
        <v>4100</v>
      </c>
      <c r="F16" s="58">
        <v>0</v>
      </c>
      <c r="G16" s="58">
        <v>4100</v>
      </c>
    </row>
    <row r="17" spans="1:7" x14ac:dyDescent="0.3">
      <c r="A17" s="44"/>
      <c r="B17" s="51"/>
      <c r="C17" s="55" t="s">
        <v>100</v>
      </c>
      <c r="D17" s="59" t="s">
        <v>54</v>
      </c>
      <c r="E17" s="58">
        <v>3200</v>
      </c>
      <c r="F17" s="58">
        <v>0</v>
      </c>
      <c r="G17" s="58">
        <v>3200</v>
      </c>
    </row>
    <row r="18" spans="1:7" ht="36" x14ac:dyDescent="0.3">
      <c r="A18" s="44"/>
      <c r="B18" s="51">
        <v>67</v>
      </c>
      <c r="C18" s="49"/>
      <c r="D18" s="51" t="s">
        <v>42</v>
      </c>
      <c r="E18" s="52">
        <f t="shared" ref="E18" si="3">SUM(E19:E20)</f>
        <v>36660</v>
      </c>
      <c r="F18" s="52">
        <f>SUM(F19:F20)</f>
        <v>25882</v>
      </c>
      <c r="G18" s="52">
        <f>SUM(G19:G20)</f>
        <v>62542</v>
      </c>
    </row>
    <row r="19" spans="1:7" x14ac:dyDescent="0.3">
      <c r="A19" s="44"/>
      <c r="B19" s="44"/>
      <c r="C19" s="97" t="s">
        <v>82</v>
      </c>
      <c r="D19" s="59" t="s">
        <v>18</v>
      </c>
      <c r="E19" s="60">
        <v>7730</v>
      </c>
      <c r="F19" s="60">
        <v>25200</v>
      </c>
      <c r="G19" s="60">
        <v>32930</v>
      </c>
    </row>
    <row r="20" spans="1:7" ht="22.8" x14ac:dyDescent="0.3">
      <c r="A20" s="44"/>
      <c r="B20" s="44"/>
      <c r="C20" s="55" t="s">
        <v>94</v>
      </c>
      <c r="D20" s="59" t="s">
        <v>113</v>
      </c>
      <c r="E20" s="60">
        <v>28930</v>
      </c>
      <c r="F20" s="60">
        <v>682</v>
      </c>
      <c r="G20" s="60">
        <f>E20+F20</f>
        <v>29612</v>
      </c>
    </row>
    <row r="21" spans="1:7" x14ac:dyDescent="0.3">
      <c r="A21" s="91"/>
      <c r="B21" s="91"/>
      <c r="C21" s="92"/>
      <c r="D21" s="93"/>
      <c r="E21" s="94"/>
      <c r="F21" s="94"/>
      <c r="G21" s="94"/>
    </row>
    <row r="22" spans="1:7" x14ac:dyDescent="0.3">
      <c r="A22" s="91"/>
      <c r="B22" s="91"/>
      <c r="C22" s="92"/>
      <c r="D22" s="93"/>
      <c r="E22" s="94"/>
      <c r="F22" s="94"/>
      <c r="G22" s="94"/>
    </row>
    <row r="24" spans="1:7" x14ac:dyDescent="0.3">
      <c r="A24" s="100" t="s">
        <v>120</v>
      </c>
    </row>
    <row r="26" spans="1:7" ht="26.4" x14ac:dyDescent="0.3">
      <c r="A26" s="23" t="s">
        <v>14</v>
      </c>
      <c r="B26" s="22" t="s">
        <v>15</v>
      </c>
      <c r="C26" s="46" t="s">
        <v>16</v>
      </c>
      <c r="D26" s="22" t="s">
        <v>12</v>
      </c>
      <c r="E26" s="23" t="s">
        <v>40</v>
      </c>
      <c r="F26" s="23" t="s">
        <v>119</v>
      </c>
      <c r="G26" s="23" t="s">
        <v>117</v>
      </c>
    </row>
    <row r="27" spans="1:7" x14ac:dyDescent="0.3">
      <c r="A27" s="174"/>
      <c r="B27" s="175"/>
      <c r="C27" s="175"/>
      <c r="D27" s="176"/>
      <c r="E27" s="63" t="s">
        <v>50</v>
      </c>
      <c r="F27" s="63"/>
      <c r="G27" s="63" t="s">
        <v>50</v>
      </c>
    </row>
    <row r="28" spans="1:7" x14ac:dyDescent="0.3">
      <c r="A28" s="70">
        <v>9</v>
      </c>
      <c r="B28" s="70"/>
      <c r="C28" s="71"/>
      <c r="D28" s="70" t="s">
        <v>121</v>
      </c>
      <c r="E28" s="72"/>
      <c r="F28" s="72"/>
      <c r="G28" s="72"/>
    </row>
    <row r="29" spans="1:7" x14ac:dyDescent="0.3">
      <c r="A29" s="48"/>
      <c r="B29" s="49">
        <v>92</v>
      </c>
      <c r="C29" s="49"/>
      <c r="D29" s="54" t="s">
        <v>122</v>
      </c>
      <c r="E29" s="50">
        <f>SUM(E31:E33)</f>
        <v>5100</v>
      </c>
      <c r="F29" s="50">
        <f>SUM(F31:F33)</f>
        <v>836</v>
      </c>
      <c r="G29" s="50">
        <v>5736</v>
      </c>
    </row>
    <row r="30" spans="1:7" x14ac:dyDescent="0.3">
      <c r="A30" s="48"/>
      <c r="B30" s="49"/>
      <c r="C30" s="49"/>
      <c r="D30" s="54"/>
      <c r="E30" s="50"/>
      <c r="F30" s="50"/>
      <c r="G30" s="50"/>
    </row>
    <row r="31" spans="1:7" x14ac:dyDescent="0.3">
      <c r="A31" s="48"/>
      <c r="B31" s="49"/>
      <c r="C31" s="55" t="s">
        <v>88</v>
      </c>
      <c r="D31" s="56" t="s">
        <v>123</v>
      </c>
      <c r="E31" s="58">
        <v>1900</v>
      </c>
      <c r="F31" s="58">
        <v>167</v>
      </c>
      <c r="G31" s="58">
        <v>2067</v>
      </c>
    </row>
    <row r="32" spans="1:7" x14ac:dyDescent="0.3">
      <c r="A32" s="48"/>
      <c r="B32" s="49"/>
      <c r="C32" s="55" t="s">
        <v>96</v>
      </c>
      <c r="D32" s="56" t="s">
        <v>147</v>
      </c>
      <c r="E32" s="58">
        <v>0</v>
      </c>
      <c r="F32" s="58">
        <v>996</v>
      </c>
      <c r="G32" s="58">
        <v>996</v>
      </c>
    </row>
    <row r="33" spans="1:12" x14ac:dyDescent="0.3">
      <c r="A33" s="44"/>
      <c r="B33" s="51"/>
      <c r="C33" s="55" t="s">
        <v>100</v>
      </c>
      <c r="D33" s="59" t="s">
        <v>124</v>
      </c>
      <c r="E33" s="58">
        <v>3200</v>
      </c>
      <c r="F33" s="58">
        <v>-327</v>
      </c>
      <c r="G33" s="58">
        <v>2673</v>
      </c>
    </row>
    <row r="34" spans="1:12" x14ac:dyDescent="0.3">
      <c r="A34" s="44"/>
      <c r="B34" s="44"/>
      <c r="C34" s="55"/>
      <c r="D34" s="59"/>
      <c r="E34" s="60"/>
      <c r="F34" s="60"/>
      <c r="G34" s="60"/>
    </row>
    <row r="38" spans="1:12" x14ac:dyDescent="0.3">
      <c r="A38" s="172" t="s">
        <v>19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</row>
    <row r="39" spans="1:12" ht="17.399999999999999" x14ac:dyDescent="0.3">
      <c r="A39" s="5"/>
      <c r="B39" s="5"/>
      <c r="C39" s="45"/>
      <c r="D39" s="5"/>
      <c r="E39" s="5"/>
      <c r="F39" s="27"/>
      <c r="G39" s="27"/>
      <c r="H39" s="5"/>
      <c r="I39" s="27"/>
      <c r="J39" s="5"/>
      <c r="K39" s="6"/>
      <c r="L39" s="6"/>
    </row>
    <row r="40" spans="1:12" ht="26.4" x14ac:dyDescent="0.3">
      <c r="A40" s="23" t="s">
        <v>14</v>
      </c>
      <c r="B40" s="22" t="s">
        <v>15</v>
      </c>
      <c r="C40" s="46" t="s">
        <v>16</v>
      </c>
      <c r="D40" s="22" t="s">
        <v>20</v>
      </c>
      <c r="E40" s="23" t="s">
        <v>40</v>
      </c>
      <c r="F40" s="23" t="s">
        <v>119</v>
      </c>
      <c r="G40" s="23" t="s">
        <v>117</v>
      </c>
    </row>
    <row r="41" spans="1:12" x14ac:dyDescent="0.3">
      <c r="A41" s="23"/>
      <c r="B41" s="22"/>
      <c r="C41" s="46"/>
      <c r="D41" s="22"/>
      <c r="E41" s="22"/>
      <c r="F41" s="22"/>
      <c r="G41" s="22"/>
    </row>
    <row r="42" spans="1:12" ht="15.75" customHeight="1" x14ac:dyDescent="0.3">
      <c r="A42" s="67">
        <v>3</v>
      </c>
      <c r="B42" s="67"/>
      <c r="C42" s="68"/>
      <c r="D42" s="67" t="s">
        <v>21</v>
      </c>
      <c r="E42" s="65">
        <f t="shared" ref="E42" si="4">E43+E47+E58</f>
        <v>435030</v>
      </c>
      <c r="F42" s="65">
        <v>34300</v>
      </c>
      <c r="G42" s="65">
        <f>G43+G47+G58</f>
        <v>473166</v>
      </c>
    </row>
    <row r="43" spans="1:12" ht="15.75" customHeight="1" x14ac:dyDescent="0.3">
      <c r="A43" s="67"/>
      <c r="B43" s="67">
        <v>31</v>
      </c>
      <c r="C43" s="68"/>
      <c r="D43" s="67" t="s">
        <v>22</v>
      </c>
      <c r="E43" s="65">
        <f t="shared" ref="E43" si="5">SUM(E44:E46)</f>
        <v>352540</v>
      </c>
      <c r="F43" s="65">
        <v>31000</v>
      </c>
      <c r="G43" s="65">
        <f>SUM(G44:G46)</f>
        <v>383540</v>
      </c>
    </row>
    <row r="44" spans="1:12" ht="15.75" customHeight="1" x14ac:dyDescent="0.3">
      <c r="A44" s="67"/>
      <c r="B44" s="67"/>
      <c r="C44" s="73" t="s">
        <v>82</v>
      </c>
      <c r="D44" s="74" t="s">
        <v>18</v>
      </c>
      <c r="E44" s="62">
        <v>6140</v>
      </c>
      <c r="F44" s="62">
        <v>22000</v>
      </c>
      <c r="G44" s="62">
        <v>28140</v>
      </c>
    </row>
    <row r="45" spans="1:12" ht="15.75" customHeight="1" x14ac:dyDescent="0.3">
      <c r="A45" s="67"/>
      <c r="B45" s="67"/>
      <c r="C45" s="73" t="s">
        <v>96</v>
      </c>
      <c r="D45" s="74" t="s">
        <v>53</v>
      </c>
      <c r="E45" s="62">
        <v>34700</v>
      </c>
      <c r="F45" s="62">
        <v>-3000</v>
      </c>
      <c r="G45" s="62">
        <v>31700</v>
      </c>
    </row>
    <row r="46" spans="1:12" x14ac:dyDescent="0.3">
      <c r="A46" s="67"/>
      <c r="B46" s="67"/>
      <c r="C46" s="73" t="s">
        <v>96</v>
      </c>
      <c r="D46" s="74" t="s">
        <v>52</v>
      </c>
      <c r="E46" s="62">
        <v>311700</v>
      </c>
      <c r="F46" s="62">
        <v>12000</v>
      </c>
      <c r="G46" s="62">
        <v>323700</v>
      </c>
    </row>
    <row r="47" spans="1:12" ht="15.75" customHeight="1" x14ac:dyDescent="0.3">
      <c r="A47" s="67"/>
      <c r="B47" s="67">
        <v>32</v>
      </c>
      <c r="C47" s="68"/>
      <c r="D47" s="67" t="s">
        <v>32</v>
      </c>
      <c r="E47" s="65">
        <f t="shared" ref="E47" si="6">SUM(E48:E56)</f>
        <v>82440</v>
      </c>
      <c r="F47" s="62">
        <v>3300</v>
      </c>
      <c r="G47" s="65">
        <f>SUM(G48:G57)</f>
        <v>89576</v>
      </c>
    </row>
    <row r="48" spans="1:12" ht="15.75" customHeight="1" x14ac:dyDescent="0.3">
      <c r="A48" s="67"/>
      <c r="B48" s="67"/>
      <c r="C48" s="73" t="s">
        <v>82</v>
      </c>
      <c r="D48" s="74" t="s">
        <v>18</v>
      </c>
      <c r="E48" s="62">
        <v>1590</v>
      </c>
      <c r="F48" s="62">
        <v>0</v>
      </c>
      <c r="G48" s="62">
        <v>1590</v>
      </c>
    </row>
    <row r="49" spans="1:7" ht="15.75" customHeight="1" x14ac:dyDescent="0.3">
      <c r="A49" s="67"/>
      <c r="B49" s="67"/>
      <c r="C49" s="73" t="s">
        <v>88</v>
      </c>
      <c r="D49" s="74" t="s">
        <v>36</v>
      </c>
      <c r="E49" s="62">
        <v>4100</v>
      </c>
      <c r="F49" s="62">
        <v>0</v>
      </c>
      <c r="G49" s="62">
        <v>4100</v>
      </c>
    </row>
    <row r="50" spans="1:7" ht="15.75" customHeight="1" x14ac:dyDescent="0.3">
      <c r="A50" s="67"/>
      <c r="B50" s="67"/>
      <c r="C50" s="73" t="s">
        <v>88</v>
      </c>
      <c r="D50" s="74" t="s">
        <v>146</v>
      </c>
      <c r="E50" s="62">
        <v>1900</v>
      </c>
      <c r="F50" s="62">
        <v>167</v>
      </c>
      <c r="G50" s="62">
        <v>2067</v>
      </c>
    </row>
    <row r="51" spans="1:7" x14ac:dyDescent="0.3">
      <c r="A51" s="67"/>
      <c r="B51" s="67"/>
      <c r="C51" s="73" t="s">
        <v>90</v>
      </c>
      <c r="D51" s="74" t="s">
        <v>60</v>
      </c>
      <c r="E51" s="62">
        <v>0</v>
      </c>
      <c r="F51" s="62">
        <v>0</v>
      </c>
      <c r="G51" s="62">
        <v>0</v>
      </c>
    </row>
    <row r="52" spans="1:7" ht="22.8" x14ac:dyDescent="0.3">
      <c r="A52" s="67"/>
      <c r="B52" s="67"/>
      <c r="C52" s="73" t="s">
        <v>94</v>
      </c>
      <c r="D52" s="74" t="s">
        <v>55</v>
      </c>
      <c r="E52" s="62">
        <v>28880</v>
      </c>
      <c r="F52" s="62">
        <v>0</v>
      </c>
      <c r="G52" s="62">
        <v>28880</v>
      </c>
    </row>
    <row r="53" spans="1:7" ht="15.75" customHeight="1" x14ac:dyDescent="0.3">
      <c r="A53" s="67"/>
      <c r="B53" s="67"/>
      <c r="C53" s="73" t="s">
        <v>96</v>
      </c>
      <c r="D53" s="74" t="s">
        <v>53</v>
      </c>
      <c r="E53" s="62">
        <v>15870</v>
      </c>
      <c r="F53" s="62">
        <v>3200</v>
      </c>
      <c r="G53" s="62">
        <v>19070</v>
      </c>
    </row>
    <row r="54" spans="1:7" ht="15.75" customHeight="1" x14ac:dyDescent="0.3">
      <c r="A54" s="67"/>
      <c r="B54" s="67"/>
      <c r="C54" s="73" t="s">
        <v>96</v>
      </c>
      <c r="D54" s="74" t="s">
        <v>147</v>
      </c>
      <c r="E54" s="61">
        <v>0</v>
      </c>
      <c r="F54" s="62">
        <v>996</v>
      </c>
      <c r="G54" s="61">
        <v>996</v>
      </c>
    </row>
    <row r="55" spans="1:7" ht="15.75" customHeight="1" x14ac:dyDescent="0.3">
      <c r="A55" s="67"/>
      <c r="B55" s="67"/>
      <c r="C55" s="73" t="s">
        <v>96</v>
      </c>
      <c r="D55" s="74" t="s">
        <v>52</v>
      </c>
      <c r="E55" s="61">
        <v>27900</v>
      </c>
      <c r="F55" s="62">
        <v>100</v>
      </c>
      <c r="G55" s="61">
        <v>28000</v>
      </c>
    </row>
    <row r="56" spans="1:7" ht="15.75" customHeight="1" x14ac:dyDescent="0.3">
      <c r="A56" s="67"/>
      <c r="B56" s="67"/>
      <c r="C56" s="73" t="s">
        <v>100</v>
      </c>
      <c r="D56" s="74" t="s">
        <v>54</v>
      </c>
      <c r="E56" s="61">
        <v>2200</v>
      </c>
      <c r="F56" s="62">
        <v>0</v>
      </c>
      <c r="G56" s="61">
        <v>2200</v>
      </c>
    </row>
    <row r="57" spans="1:7" ht="15.75" customHeight="1" x14ac:dyDescent="0.3">
      <c r="A57" s="67"/>
      <c r="B57" s="67"/>
      <c r="C57" s="73" t="s">
        <v>100</v>
      </c>
      <c r="D57" s="74" t="s">
        <v>124</v>
      </c>
      <c r="E57" s="61">
        <v>3000</v>
      </c>
      <c r="F57" s="62">
        <v>-327</v>
      </c>
      <c r="G57" s="61">
        <v>2673</v>
      </c>
    </row>
    <row r="58" spans="1:7" ht="15.75" customHeight="1" x14ac:dyDescent="0.3">
      <c r="A58" s="67"/>
      <c r="B58" s="67">
        <v>34</v>
      </c>
      <c r="C58" s="68"/>
      <c r="D58" s="67" t="s">
        <v>56</v>
      </c>
      <c r="E58" s="65">
        <f t="shared" ref="E58" si="7">SUM(E59:E60)</f>
        <v>50</v>
      </c>
      <c r="F58" s="62">
        <v>0</v>
      </c>
      <c r="G58" s="65">
        <v>50</v>
      </c>
    </row>
    <row r="59" spans="1:7" ht="22.8" x14ac:dyDescent="0.3">
      <c r="A59" s="67"/>
      <c r="B59" s="67"/>
      <c r="C59" s="73" t="s">
        <v>94</v>
      </c>
      <c r="D59" s="74" t="s">
        <v>55</v>
      </c>
      <c r="E59" s="62">
        <v>50</v>
      </c>
      <c r="F59" s="62">
        <v>0</v>
      </c>
      <c r="G59" s="62">
        <v>50</v>
      </c>
    </row>
    <row r="60" spans="1:7" ht="15.75" customHeight="1" x14ac:dyDescent="0.3">
      <c r="A60" s="67"/>
      <c r="B60" s="67"/>
      <c r="C60" s="73" t="s">
        <v>96</v>
      </c>
      <c r="D60" s="74" t="s">
        <v>52</v>
      </c>
      <c r="E60" s="62">
        <v>0</v>
      </c>
      <c r="F60" s="62">
        <v>0</v>
      </c>
      <c r="G60" s="62">
        <v>0</v>
      </c>
    </row>
    <row r="61" spans="1:7" ht="24" x14ac:dyDescent="0.3">
      <c r="A61" s="67">
        <v>4</v>
      </c>
      <c r="B61" s="67"/>
      <c r="C61" s="68"/>
      <c r="D61" s="67" t="s">
        <v>23</v>
      </c>
      <c r="E61" s="65">
        <f>E62+E68</f>
        <v>1000</v>
      </c>
      <c r="F61" s="62">
        <v>3200</v>
      </c>
      <c r="G61" s="65">
        <v>4200</v>
      </c>
    </row>
    <row r="62" spans="1:7" ht="36" x14ac:dyDescent="0.3">
      <c r="A62" s="67"/>
      <c r="B62" s="67">
        <v>42</v>
      </c>
      <c r="C62" s="68"/>
      <c r="D62" s="67" t="s">
        <v>43</v>
      </c>
      <c r="E62" s="69">
        <f>SUM(E64:E66)</f>
        <v>1000</v>
      </c>
      <c r="F62" s="62">
        <v>3200</v>
      </c>
      <c r="G62" s="69">
        <v>4200</v>
      </c>
    </row>
    <row r="63" spans="1:7" x14ac:dyDescent="0.3">
      <c r="A63" s="67"/>
      <c r="B63" s="67"/>
      <c r="C63" s="73" t="s">
        <v>82</v>
      </c>
      <c r="D63" s="74" t="s">
        <v>18</v>
      </c>
      <c r="E63" s="61">
        <v>0</v>
      </c>
      <c r="F63" s="62">
        <v>3200</v>
      </c>
      <c r="G63" s="61">
        <v>3200</v>
      </c>
    </row>
    <row r="64" spans="1:7" x14ac:dyDescent="0.3">
      <c r="A64" s="67"/>
      <c r="B64" s="67"/>
      <c r="C64" s="73" t="s">
        <v>100</v>
      </c>
      <c r="D64" s="74" t="s">
        <v>54</v>
      </c>
      <c r="E64" s="62">
        <v>1000</v>
      </c>
      <c r="F64" s="62">
        <v>0</v>
      </c>
      <c r="G64" s="62">
        <v>1000</v>
      </c>
    </row>
    <row r="65" spans="1:12" ht="22.8" x14ac:dyDescent="0.3">
      <c r="A65" s="67"/>
      <c r="B65" s="67"/>
      <c r="C65" s="73" t="s">
        <v>94</v>
      </c>
      <c r="D65" s="74" t="s">
        <v>57</v>
      </c>
      <c r="E65" s="62">
        <v>0</v>
      </c>
      <c r="F65" s="62">
        <v>0</v>
      </c>
      <c r="G65" s="62">
        <v>0</v>
      </c>
    </row>
    <row r="66" spans="1:12" ht="15.75" customHeight="1" x14ac:dyDescent="0.3">
      <c r="A66" s="67"/>
      <c r="B66" s="67"/>
      <c r="C66" s="73" t="s">
        <v>96</v>
      </c>
      <c r="D66" s="74" t="s">
        <v>53</v>
      </c>
      <c r="E66" s="62">
        <v>0</v>
      </c>
      <c r="F66" s="62">
        <v>0</v>
      </c>
      <c r="G66" s="62">
        <v>0</v>
      </c>
    </row>
    <row r="67" spans="1:12" ht="15.75" customHeight="1" x14ac:dyDescent="0.3">
      <c r="A67" s="67"/>
      <c r="B67" s="67"/>
      <c r="C67" s="68"/>
      <c r="D67" s="67"/>
      <c r="E67" s="64"/>
      <c r="F67" s="62">
        <v>0</v>
      </c>
      <c r="G67" s="64"/>
    </row>
    <row r="68" spans="1:12" ht="24" x14ac:dyDescent="0.3">
      <c r="A68" s="67"/>
      <c r="B68" s="67">
        <v>45</v>
      </c>
      <c r="C68" s="68"/>
      <c r="D68" s="67" t="s">
        <v>58</v>
      </c>
      <c r="E68" s="66">
        <v>0</v>
      </c>
      <c r="F68" s="62">
        <v>0</v>
      </c>
      <c r="G68" s="66">
        <v>0</v>
      </c>
    </row>
    <row r="69" spans="1:12" ht="15.75" customHeight="1" x14ac:dyDescent="0.3">
      <c r="A69" s="67"/>
      <c r="B69" s="67"/>
      <c r="C69" s="73" t="s">
        <v>100</v>
      </c>
      <c r="D69" s="74" t="s">
        <v>54</v>
      </c>
      <c r="E69" s="62">
        <v>0</v>
      </c>
      <c r="F69" s="62">
        <v>0</v>
      </c>
      <c r="G69" s="62">
        <v>0</v>
      </c>
    </row>
    <row r="70" spans="1:12" ht="15.75" customHeight="1" x14ac:dyDescent="0.3">
      <c r="A70" s="70"/>
      <c r="B70" s="70"/>
      <c r="C70" s="71"/>
      <c r="D70" s="70" t="s">
        <v>61</v>
      </c>
      <c r="E70" s="75">
        <f>E42+E61</f>
        <v>436030</v>
      </c>
      <c r="F70" s="75">
        <f t="shared" ref="F70" si="8">G70-E70</f>
        <v>41336</v>
      </c>
      <c r="G70" s="75">
        <f>G61+G42</f>
        <v>477366</v>
      </c>
    </row>
    <row r="71" spans="1:12" x14ac:dyDescent="0.3">
      <c r="A71" s="76"/>
      <c r="B71" s="76"/>
      <c r="C71" s="77"/>
      <c r="D71" s="76"/>
      <c r="E71" s="76"/>
      <c r="F71" s="76"/>
      <c r="G71" s="76"/>
      <c r="H71" s="76"/>
      <c r="I71" s="76"/>
      <c r="J71" s="76"/>
      <c r="K71" s="76"/>
      <c r="L71" s="76"/>
    </row>
    <row r="72" spans="1:12" x14ac:dyDescent="0.3">
      <c r="A72" s="76"/>
      <c r="B72" s="76"/>
      <c r="C72" s="77"/>
      <c r="D72" s="76"/>
      <c r="E72" s="76"/>
      <c r="F72" s="76"/>
      <c r="G72" s="76"/>
      <c r="H72" s="76"/>
      <c r="I72" s="76"/>
      <c r="J72" s="76"/>
      <c r="K72" s="76"/>
      <c r="L72" s="76"/>
    </row>
    <row r="73" spans="1:12" x14ac:dyDescent="0.3">
      <c r="A73" s="76"/>
      <c r="B73" s="76"/>
      <c r="C73" s="77"/>
      <c r="D73" s="76"/>
      <c r="E73" s="76"/>
      <c r="F73" s="76"/>
      <c r="G73" s="76"/>
      <c r="H73" s="76"/>
      <c r="I73" s="76"/>
      <c r="J73" s="76"/>
      <c r="K73" s="76"/>
      <c r="L73" s="76"/>
    </row>
    <row r="74" spans="1:12" x14ac:dyDescent="0.3">
      <c r="A74" s="100" t="s">
        <v>125</v>
      </c>
    </row>
    <row r="75" spans="1:12" ht="15.6" x14ac:dyDescent="0.3">
      <c r="A75" s="95"/>
    </row>
    <row r="76" spans="1:12" ht="26.4" x14ac:dyDescent="0.3">
      <c r="A76" s="23" t="s">
        <v>14</v>
      </c>
      <c r="B76" s="22" t="s">
        <v>15</v>
      </c>
      <c r="C76" s="46" t="s">
        <v>16</v>
      </c>
      <c r="D76" s="22" t="s">
        <v>12</v>
      </c>
      <c r="E76" s="23" t="s">
        <v>40</v>
      </c>
      <c r="F76" s="23" t="s">
        <v>119</v>
      </c>
      <c r="G76" s="23" t="s">
        <v>117</v>
      </c>
    </row>
    <row r="77" spans="1:12" x14ac:dyDescent="0.3">
      <c r="A77" s="174"/>
      <c r="B77" s="175"/>
      <c r="C77" s="175"/>
      <c r="D77" s="176"/>
      <c r="E77" s="63" t="s">
        <v>50</v>
      </c>
      <c r="F77" s="63"/>
      <c r="G77" s="63" t="s">
        <v>50</v>
      </c>
    </row>
    <row r="78" spans="1:12" x14ac:dyDescent="0.3">
      <c r="A78" s="70">
        <v>9</v>
      </c>
      <c r="B78" s="70"/>
      <c r="C78" s="71"/>
      <c r="D78" s="70" t="s">
        <v>121</v>
      </c>
      <c r="E78" s="72">
        <v>0</v>
      </c>
      <c r="F78" s="72">
        <f>F79</f>
        <v>682</v>
      </c>
      <c r="G78" s="72">
        <v>682</v>
      </c>
    </row>
    <row r="79" spans="1:12" x14ac:dyDescent="0.3">
      <c r="A79" s="48"/>
      <c r="B79" s="49">
        <v>92</v>
      </c>
      <c r="C79" s="49"/>
      <c r="D79" s="54" t="s">
        <v>126</v>
      </c>
      <c r="E79" s="50">
        <v>0</v>
      </c>
      <c r="F79" s="50">
        <f>SUM(F80:F80)</f>
        <v>682</v>
      </c>
      <c r="G79" s="50">
        <v>682</v>
      </c>
    </row>
    <row r="80" spans="1:12" ht="22.8" x14ac:dyDescent="0.3">
      <c r="A80" s="48"/>
      <c r="B80" s="49"/>
      <c r="C80" s="55" t="s">
        <v>94</v>
      </c>
      <c r="D80" s="56" t="s">
        <v>127</v>
      </c>
      <c r="E80" s="57">
        <v>0</v>
      </c>
      <c r="F80" s="57">
        <v>682</v>
      </c>
      <c r="G80" s="57">
        <v>682</v>
      </c>
    </row>
  </sheetData>
  <mergeCells count="8">
    <mergeCell ref="A38:L38"/>
    <mergeCell ref="A27:D27"/>
    <mergeCell ref="A77:D77"/>
    <mergeCell ref="A1:L1"/>
    <mergeCell ref="A3:L3"/>
    <mergeCell ref="A5:L5"/>
    <mergeCell ref="A10:D10"/>
    <mergeCell ref="A7:L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"/>
  <sheetViews>
    <sheetView workbookViewId="0">
      <selection activeCell="C28" sqref="C28"/>
    </sheetView>
  </sheetViews>
  <sheetFormatPr defaultRowHeight="14.4" x14ac:dyDescent="0.3"/>
  <cols>
    <col min="1" max="1" width="37.6640625" customWidth="1"/>
    <col min="2" max="7" width="25.33203125" customWidth="1"/>
  </cols>
  <sheetData>
    <row r="1" spans="1:7" ht="42" customHeight="1" x14ac:dyDescent="0.3">
      <c r="A1" s="179" t="s">
        <v>118</v>
      </c>
      <c r="B1" s="179"/>
      <c r="C1" s="179"/>
      <c r="D1" s="179"/>
      <c r="E1" s="179"/>
      <c r="F1" s="179"/>
      <c r="G1" s="179"/>
    </row>
    <row r="2" spans="1:7" ht="18" customHeight="1" x14ac:dyDescent="0.3">
      <c r="A2" s="5"/>
      <c r="B2" s="5"/>
      <c r="C2" s="27"/>
      <c r="D2" s="5"/>
      <c r="E2" s="5"/>
      <c r="F2" s="5"/>
      <c r="G2" s="5"/>
    </row>
    <row r="3" spans="1:7" x14ac:dyDescent="0.3">
      <c r="A3" s="172" t="s">
        <v>31</v>
      </c>
      <c r="B3" s="172"/>
      <c r="C3" s="172"/>
      <c r="D3" s="172"/>
      <c r="E3" s="172"/>
      <c r="F3" s="177"/>
      <c r="G3" s="177"/>
    </row>
    <row r="4" spans="1:7" x14ac:dyDescent="0.3">
      <c r="A4" s="98"/>
      <c r="B4" s="98"/>
      <c r="C4" s="98"/>
      <c r="D4" s="98"/>
      <c r="E4" s="98"/>
      <c r="F4" s="99"/>
      <c r="G4" s="99"/>
    </row>
    <row r="5" spans="1:7" ht="18" customHeight="1" x14ac:dyDescent="0.3">
      <c r="A5" s="172" t="s">
        <v>13</v>
      </c>
      <c r="B5" s="178"/>
      <c r="C5" s="178"/>
      <c r="D5" s="178"/>
      <c r="E5" s="178"/>
      <c r="F5" s="178"/>
      <c r="G5" s="178"/>
    </row>
    <row r="6" spans="1:7" x14ac:dyDescent="0.3">
      <c r="A6" s="98"/>
      <c r="B6" s="98"/>
      <c r="C6" s="98"/>
      <c r="D6" s="98"/>
      <c r="E6" s="98"/>
      <c r="F6" s="99"/>
      <c r="G6" s="99"/>
    </row>
    <row r="7" spans="1:7" x14ac:dyDescent="0.3">
      <c r="A7" s="172" t="s">
        <v>24</v>
      </c>
      <c r="B7" s="173"/>
      <c r="C7" s="173"/>
      <c r="D7" s="173"/>
      <c r="E7" s="173"/>
      <c r="F7" s="173"/>
      <c r="G7" s="173"/>
    </row>
    <row r="8" spans="1:7" ht="17.399999999999999" x14ac:dyDescent="0.3">
      <c r="A8" s="5"/>
      <c r="B8" s="5"/>
      <c r="C8" s="27"/>
      <c r="D8" s="5"/>
      <c r="E8" s="5"/>
      <c r="F8" s="6"/>
      <c r="G8" s="6"/>
    </row>
    <row r="9" spans="1:7" ht="26.4" x14ac:dyDescent="0.3">
      <c r="A9" s="23" t="s">
        <v>25</v>
      </c>
      <c r="B9" s="23" t="s">
        <v>40</v>
      </c>
      <c r="C9" s="23" t="s">
        <v>119</v>
      </c>
      <c r="D9" s="23" t="s">
        <v>117</v>
      </c>
    </row>
    <row r="10" spans="1:7" ht="15.75" customHeight="1" x14ac:dyDescent="0.3">
      <c r="A10" s="11" t="s">
        <v>26</v>
      </c>
      <c r="B10" s="10">
        <v>439030</v>
      </c>
      <c r="C10" s="10">
        <v>38336</v>
      </c>
      <c r="D10" s="10">
        <v>477366</v>
      </c>
    </row>
    <row r="11" spans="1:7" ht="15.75" customHeight="1" x14ac:dyDescent="0.3">
      <c r="A11" s="11" t="s">
        <v>46</v>
      </c>
      <c r="B11" s="10">
        <v>439030</v>
      </c>
      <c r="C11" s="10">
        <v>38336</v>
      </c>
      <c r="D11" s="10">
        <v>477366</v>
      </c>
    </row>
    <row r="12" spans="1:7" x14ac:dyDescent="0.3">
      <c r="A12" s="18" t="s">
        <v>47</v>
      </c>
      <c r="B12" s="42">
        <v>439030</v>
      </c>
      <c r="C12" s="42">
        <v>38336</v>
      </c>
      <c r="D12" s="42">
        <v>477366</v>
      </c>
    </row>
    <row r="13" spans="1:7" x14ac:dyDescent="0.3">
      <c r="A13" s="17" t="s">
        <v>48</v>
      </c>
      <c r="B13" s="10">
        <v>439030</v>
      </c>
      <c r="C13" s="10">
        <v>38336</v>
      </c>
      <c r="D13" s="10">
        <v>477366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F31" sqref="F3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42" customHeight="1" x14ac:dyDescent="0.3">
      <c r="A1" s="180" t="s">
        <v>118</v>
      </c>
      <c r="B1" s="180"/>
      <c r="C1" s="180"/>
      <c r="D1" s="180"/>
      <c r="E1" s="180"/>
      <c r="F1" s="180"/>
      <c r="G1" s="180"/>
      <c r="H1" s="180"/>
      <c r="I1" s="180"/>
    </row>
    <row r="2" spans="1:9" ht="18" customHeight="1" x14ac:dyDescent="0.3">
      <c r="A2" s="81"/>
      <c r="B2" s="81"/>
      <c r="C2" s="81"/>
      <c r="D2" s="81"/>
      <c r="E2" s="81"/>
      <c r="F2" s="81"/>
      <c r="G2" s="81"/>
      <c r="H2" s="81"/>
      <c r="I2" s="81"/>
    </row>
    <row r="3" spans="1:9" x14ac:dyDescent="0.3">
      <c r="A3" s="172" t="s">
        <v>31</v>
      </c>
      <c r="B3" s="172"/>
      <c r="C3" s="172"/>
      <c r="D3" s="172"/>
      <c r="E3" s="172"/>
      <c r="F3" s="172"/>
      <c r="G3" s="172"/>
      <c r="H3" s="177"/>
      <c r="I3" s="177"/>
    </row>
    <row r="4" spans="1:9" x14ac:dyDescent="0.3">
      <c r="A4" s="98"/>
      <c r="B4" s="98"/>
      <c r="C4" s="98"/>
      <c r="D4" s="98"/>
      <c r="E4" s="98"/>
      <c r="F4" s="98"/>
      <c r="G4" s="98"/>
      <c r="H4" s="99"/>
      <c r="I4" s="99"/>
    </row>
    <row r="5" spans="1:9" ht="18" customHeight="1" x14ac:dyDescent="0.3">
      <c r="A5" s="172" t="s">
        <v>27</v>
      </c>
      <c r="B5" s="178"/>
      <c r="C5" s="178"/>
      <c r="D5" s="178"/>
      <c r="E5" s="178"/>
      <c r="F5" s="178"/>
      <c r="G5" s="178"/>
      <c r="H5" s="178"/>
      <c r="I5" s="178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3" t="s">
        <v>14</v>
      </c>
      <c r="B7" s="22" t="s">
        <v>15</v>
      </c>
      <c r="C7" s="22" t="s">
        <v>16</v>
      </c>
      <c r="D7" s="22" t="s">
        <v>45</v>
      </c>
      <c r="E7" s="23" t="s">
        <v>40</v>
      </c>
      <c r="F7" s="23" t="s">
        <v>117</v>
      </c>
    </row>
    <row r="8" spans="1:9" ht="26.4" x14ac:dyDescent="0.3">
      <c r="A8" s="11">
        <v>8</v>
      </c>
      <c r="B8" s="11"/>
      <c r="C8" s="11"/>
      <c r="D8" s="11" t="s">
        <v>28</v>
      </c>
      <c r="E8" s="10"/>
      <c r="F8" s="10"/>
    </row>
    <row r="9" spans="1:9" x14ac:dyDescent="0.3">
      <c r="A9" s="11"/>
      <c r="B9" s="16">
        <v>84</v>
      </c>
      <c r="C9" s="16"/>
      <c r="D9" s="16" t="s">
        <v>33</v>
      </c>
      <c r="E9" s="10"/>
      <c r="F9" s="10"/>
    </row>
    <row r="10" spans="1:9" ht="26.4" x14ac:dyDescent="0.3">
      <c r="A10" s="12"/>
      <c r="B10" s="12"/>
      <c r="C10" s="13">
        <v>81</v>
      </c>
      <c r="D10" s="18" t="s">
        <v>34</v>
      </c>
      <c r="E10" s="10"/>
      <c r="F10" s="10"/>
    </row>
    <row r="11" spans="1:9" ht="26.4" x14ac:dyDescent="0.3">
      <c r="A11" s="14">
        <v>5</v>
      </c>
      <c r="B11" s="15"/>
      <c r="C11" s="15"/>
      <c r="D11" s="28" t="s">
        <v>29</v>
      </c>
      <c r="E11" s="10"/>
      <c r="F11" s="10"/>
    </row>
    <row r="12" spans="1:9" ht="26.4" x14ac:dyDescent="0.3">
      <c r="A12" s="16"/>
      <c r="B12" s="16">
        <v>54</v>
      </c>
      <c r="C12" s="16"/>
      <c r="D12" s="29" t="s">
        <v>35</v>
      </c>
      <c r="E12" s="10"/>
      <c r="F12" s="10"/>
    </row>
    <row r="13" spans="1:9" x14ac:dyDescent="0.3">
      <c r="A13" s="16"/>
      <c r="B13" s="16"/>
      <c r="C13" s="13">
        <v>11</v>
      </c>
      <c r="D13" s="13" t="s">
        <v>18</v>
      </c>
      <c r="E13" s="10"/>
      <c r="F13" s="10"/>
    </row>
    <row r="14" spans="1:9" x14ac:dyDescent="0.3">
      <c r="A14" s="16"/>
      <c r="B14" s="16"/>
      <c r="C14" s="13">
        <v>31</v>
      </c>
      <c r="D14" s="13" t="s">
        <v>36</v>
      </c>
      <c r="E14" s="10"/>
      <c r="F14" s="10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4"/>
  <sheetViews>
    <sheetView workbookViewId="0">
      <selection activeCell="J17" sqref="J17"/>
    </sheetView>
  </sheetViews>
  <sheetFormatPr defaultRowHeight="14.4" x14ac:dyDescent="0.3"/>
  <cols>
    <col min="1" max="1" width="11.5546875" customWidth="1"/>
    <col min="2" max="2" width="8.44140625" bestFit="1" customWidth="1"/>
    <col min="3" max="3" width="58.109375" bestFit="1" customWidth="1"/>
    <col min="4" max="9" width="19.109375" customWidth="1"/>
  </cols>
  <sheetData>
    <row r="1" spans="1:10" ht="42" customHeight="1" x14ac:dyDescent="0.3"/>
    <row r="2" spans="1:10" ht="33" customHeight="1" x14ac:dyDescent="0.3">
      <c r="A2" s="179" t="s">
        <v>128</v>
      </c>
      <c r="B2" s="179"/>
      <c r="C2" s="179"/>
      <c r="D2" s="179"/>
      <c r="E2" s="179"/>
      <c r="F2" s="179"/>
      <c r="G2" s="179"/>
      <c r="H2" s="179"/>
      <c r="I2" s="179"/>
    </row>
    <row r="3" spans="1:10" ht="18" customHeight="1" x14ac:dyDescent="0.3">
      <c r="A3" s="5"/>
      <c r="B3" s="5"/>
      <c r="C3" s="5"/>
      <c r="D3" s="5"/>
      <c r="E3" s="5"/>
      <c r="F3" s="5"/>
      <c r="G3" s="5"/>
      <c r="H3" s="6"/>
      <c r="I3" s="6"/>
    </row>
    <row r="4" spans="1:10" x14ac:dyDescent="0.3">
      <c r="A4" s="181" t="s">
        <v>30</v>
      </c>
      <c r="B4" s="182"/>
      <c r="C4" s="182"/>
      <c r="D4" s="182"/>
      <c r="E4" s="182"/>
      <c r="F4" s="182"/>
      <c r="G4" s="182"/>
      <c r="H4" s="182"/>
      <c r="I4" s="182"/>
    </row>
    <row r="5" spans="1:10" ht="17.399999999999999" x14ac:dyDescent="0.3">
      <c r="A5" s="5"/>
      <c r="B5" s="5"/>
      <c r="C5" s="5"/>
      <c r="D5" s="5"/>
      <c r="E5" s="5"/>
      <c r="F5" s="5"/>
      <c r="G5" s="5"/>
      <c r="H5" s="6"/>
      <c r="I5" s="6"/>
    </row>
    <row r="6" spans="1:10" ht="16.5" customHeight="1" x14ac:dyDescent="0.3">
      <c r="A6" s="101" t="s">
        <v>62</v>
      </c>
      <c r="B6" s="101" t="s">
        <v>63</v>
      </c>
      <c r="C6" s="101" t="s">
        <v>64</v>
      </c>
      <c r="D6" s="102" t="s">
        <v>129</v>
      </c>
      <c r="E6" s="102" t="s">
        <v>130</v>
      </c>
      <c r="F6" s="103" t="s">
        <v>131</v>
      </c>
      <c r="G6" s="103" t="s">
        <v>132</v>
      </c>
      <c r="H6" s="102" t="s">
        <v>133</v>
      </c>
    </row>
    <row r="7" spans="1:10" ht="16.5" customHeight="1" x14ac:dyDescent="0.3">
      <c r="A7" s="104" t="s">
        <v>65</v>
      </c>
      <c r="B7" s="104" t="s">
        <v>65</v>
      </c>
      <c r="C7" s="105" t="s">
        <v>66</v>
      </c>
      <c r="D7" s="106">
        <v>439030</v>
      </c>
      <c r="E7" s="106">
        <v>139222.94</v>
      </c>
      <c r="F7" s="107">
        <f>F8</f>
        <v>38336</v>
      </c>
      <c r="G7" s="107">
        <f t="shared" ref="G7:G12" si="0">D7+F7</f>
        <v>477366</v>
      </c>
      <c r="H7" s="106">
        <f t="shared" ref="H7:H12" si="1">G7/D7*100</f>
        <v>108.7319773136232</v>
      </c>
    </row>
    <row r="8" spans="1:10" ht="16.5" customHeight="1" x14ac:dyDescent="0.3">
      <c r="A8" s="108" t="s">
        <v>67</v>
      </c>
      <c r="B8" s="108" t="s">
        <v>68</v>
      </c>
      <c r="C8" s="109" t="s">
        <v>69</v>
      </c>
      <c r="D8" s="110">
        <v>439030</v>
      </c>
      <c r="E8" s="110">
        <v>139222.94</v>
      </c>
      <c r="F8" s="111">
        <f>F9</f>
        <v>38336</v>
      </c>
      <c r="G8" s="111">
        <f t="shared" si="0"/>
        <v>477366</v>
      </c>
      <c r="H8" s="110">
        <f t="shared" si="1"/>
        <v>108.7319773136232</v>
      </c>
    </row>
    <row r="9" spans="1:10" ht="24" customHeight="1" x14ac:dyDescent="0.3">
      <c r="A9" s="112" t="s">
        <v>134</v>
      </c>
      <c r="B9" s="112" t="s">
        <v>135</v>
      </c>
      <c r="C9" s="113" t="s">
        <v>136</v>
      </c>
      <c r="D9" s="114">
        <v>439030</v>
      </c>
      <c r="E9" s="114">
        <v>139222.94</v>
      </c>
      <c r="F9" s="115">
        <f>F10</f>
        <v>38336</v>
      </c>
      <c r="G9" s="115">
        <f t="shared" si="0"/>
        <v>477366</v>
      </c>
      <c r="H9" s="114">
        <f t="shared" si="1"/>
        <v>108.7319773136232</v>
      </c>
    </row>
    <row r="10" spans="1:10" ht="16.5" customHeight="1" x14ac:dyDescent="0.3">
      <c r="A10" s="116" t="s">
        <v>70</v>
      </c>
      <c r="B10" s="116" t="s">
        <v>71</v>
      </c>
      <c r="C10" s="117" t="s">
        <v>72</v>
      </c>
      <c r="D10" s="118">
        <v>439030</v>
      </c>
      <c r="E10" s="118">
        <v>139222.94</v>
      </c>
      <c r="F10" s="119">
        <f>F11</f>
        <v>38336</v>
      </c>
      <c r="G10" s="119">
        <f t="shared" si="0"/>
        <v>477366</v>
      </c>
      <c r="H10" s="118">
        <f t="shared" si="1"/>
        <v>108.7319773136232</v>
      </c>
    </row>
    <row r="11" spans="1:10" ht="17.25" customHeight="1" x14ac:dyDescent="0.3">
      <c r="A11" s="120" t="s">
        <v>73</v>
      </c>
      <c r="B11" s="120" t="s">
        <v>74</v>
      </c>
      <c r="C11" s="121" t="s">
        <v>75</v>
      </c>
      <c r="D11" s="122">
        <v>439030</v>
      </c>
      <c r="E11" s="122">
        <v>139222.94</v>
      </c>
      <c r="F11" s="123">
        <f>F13+F17+F24+F29+F43+F52+F62+F72</f>
        <v>38336</v>
      </c>
      <c r="G11" s="123">
        <f t="shared" si="0"/>
        <v>477366</v>
      </c>
      <c r="H11" s="122">
        <f t="shared" si="1"/>
        <v>108.7319773136232</v>
      </c>
    </row>
    <row r="12" spans="1:10" ht="20.25" customHeight="1" x14ac:dyDescent="0.3">
      <c r="A12" s="124" t="s">
        <v>76</v>
      </c>
      <c r="B12" s="124" t="s">
        <v>77</v>
      </c>
      <c r="C12" s="125" t="s">
        <v>78</v>
      </c>
      <c r="D12" s="126">
        <v>382470</v>
      </c>
      <c r="E12" s="126">
        <v>115380</v>
      </c>
      <c r="F12" s="127">
        <f>F13+F17+F34+F43</f>
        <v>15140</v>
      </c>
      <c r="G12" s="127">
        <f t="shared" si="0"/>
        <v>397610</v>
      </c>
      <c r="H12" s="126">
        <f t="shared" si="1"/>
        <v>103.95848040369179</v>
      </c>
    </row>
    <row r="13" spans="1:10" ht="20.25" customHeight="1" x14ac:dyDescent="0.3">
      <c r="A13" s="128" t="s">
        <v>79</v>
      </c>
      <c r="B13" s="128" t="s">
        <v>80</v>
      </c>
      <c r="C13" s="129" t="s">
        <v>81</v>
      </c>
      <c r="D13" s="130">
        <v>1590</v>
      </c>
      <c r="E13" s="130">
        <v>110.86</v>
      </c>
      <c r="F13" s="131">
        <v>0</v>
      </c>
      <c r="G13" s="131">
        <v>1590</v>
      </c>
      <c r="H13" s="130">
        <v>100</v>
      </c>
    </row>
    <row r="14" spans="1:10" ht="20.25" customHeight="1" x14ac:dyDescent="0.3">
      <c r="A14" s="132" t="s">
        <v>79</v>
      </c>
      <c r="B14" s="132" t="s">
        <v>82</v>
      </c>
      <c r="C14" s="133" t="s">
        <v>83</v>
      </c>
      <c r="D14" s="134">
        <v>1590</v>
      </c>
      <c r="E14" s="134">
        <v>110.86</v>
      </c>
      <c r="F14" s="135">
        <v>0</v>
      </c>
      <c r="G14" s="135">
        <v>1590</v>
      </c>
      <c r="H14" s="134">
        <v>100</v>
      </c>
    </row>
    <row r="15" spans="1:10" ht="16.5" customHeight="1" x14ac:dyDescent="0.3">
      <c r="A15" s="136" t="s">
        <v>65</v>
      </c>
      <c r="B15" s="136" t="s">
        <v>84</v>
      </c>
      <c r="C15" s="137" t="s">
        <v>21</v>
      </c>
      <c r="D15" s="138">
        <v>1590</v>
      </c>
      <c r="E15" s="138">
        <v>110.86</v>
      </c>
      <c r="F15" s="139">
        <v>0</v>
      </c>
      <c r="G15" s="139">
        <v>1590</v>
      </c>
      <c r="H15" s="138">
        <v>100</v>
      </c>
    </row>
    <row r="16" spans="1:10" ht="16.5" customHeight="1" x14ac:dyDescent="0.3">
      <c r="A16" s="140" t="s">
        <v>65</v>
      </c>
      <c r="B16" s="140" t="s">
        <v>85</v>
      </c>
      <c r="C16" s="141" t="s">
        <v>32</v>
      </c>
      <c r="D16" s="142">
        <v>1590</v>
      </c>
      <c r="E16" s="142">
        <v>110.86</v>
      </c>
      <c r="F16" s="139">
        <v>0</v>
      </c>
      <c r="G16" s="139">
        <v>1590</v>
      </c>
      <c r="H16" s="138">
        <v>100</v>
      </c>
      <c r="J16" s="43">
        <f>G16+G20+G23+G32+G37+G41+G46+G51+G61+G66+G71</f>
        <v>89576</v>
      </c>
    </row>
    <row r="17" spans="1:8" ht="16.5" customHeight="1" x14ac:dyDescent="0.3">
      <c r="A17" s="128" t="s">
        <v>79</v>
      </c>
      <c r="B17" s="128" t="s">
        <v>86</v>
      </c>
      <c r="C17" s="129" t="s">
        <v>87</v>
      </c>
      <c r="D17" s="130">
        <v>6000</v>
      </c>
      <c r="E17" s="130">
        <v>454.44</v>
      </c>
      <c r="F17" s="131">
        <v>167</v>
      </c>
      <c r="G17" s="131">
        <v>6167</v>
      </c>
      <c r="H17" s="130">
        <v>102.78333333333333</v>
      </c>
    </row>
    <row r="18" spans="1:8" ht="16.5" customHeight="1" x14ac:dyDescent="0.3">
      <c r="A18" s="132" t="s">
        <v>79</v>
      </c>
      <c r="B18" s="132" t="s">
        <v>88</v>
      </c>
      <c r="C18" s="133" t="s">
        <v>87</v>
      </c>
      <c r="D18" s="134">
        <v>6000</v>
      </c>
      <c r="E18" s="134">
        <v>454.44</v>
      </c>
      <c r="F18" s="135">
        <v>167</v>
      </c>
      <c r="G18" s="135">
        <v>6167</v>
      </c>
      <c r="H18" s="134">
        <v>102.78333333333333</v>
      </c>
    </row>
    <row r="19" spans="1:8" ht="16.5" customHeight="1" x14ac:dyDescent="0.3">
      <c r="A19" s="136" t="s">
        <v>65</v>
      </c>
      <c r="B19" s="136" t="s">
        <v>84</v>
      </c>
      <c r="C19" s="137" t="s">
        <v>21</v>
      </c>
      <c r="D19" s="138">
        <v>4100</v>
      </c>
      <c r="E19" s="138">
        <v>454.44</v>
      </c>
      <c r="F19" s="139">
        <v>0</v>
      </c>
      <c r="G19" s="139">
        <v>4100</v>
      </c>
      <c r="H19" s="138">
        <v>100</v>
      </c>
    </row>
    <row r="20" spans="1:8" ht="16.5" customHeight="1" x14ac:dyDescent="0.3">
      <c r="A20" s="140" t="s">
        <v>65</v>
      </c>
      <c r="B20" s="140" t="s">
        <v>85</v>
      </c>
      <c r="C20" s="141" t="s">
        <v>32</v>
      </c>
      <c r="D20" s="142">
        <v>4100</v>
      </c>
      <c r="E20" s="142">
        <v>454.44</v>
      </c>
      <c r="F20" s="139">
        <v>0</v>
      </c>
      <c r="G20" s="139">
        <v>4100</v>
      </c>
      <c r="H20" s="138">
        <v>100</v>
      </c>
    </row>
    <row r="21" spans="1:8" ht="16.5" customHeight="1" x14ac:dyDescent="0.3">
      <c r="A21" s="143" t="s">
        <v>79</v>
      </c>
      <c r="B21" s="143" t="s">
        <v>143</v>
      </c>
      <c r="C21" s="144" t="s">
        <v>137</v>
      </c>
      <c r="D21" s="145">
        <v>1900</v>
      </c>
      <c r="E21" s="145">
        <v>0</v>
      </c>
      <c r="F21" s="146">
        <v>167</v>
      </c>
      <c r="G21" s="146">
        <v>2067</v>
      </c>
      <c r="H21" s="145">
        <v>108.78947368421052</v>
      </c>
    </row>
    <row r="22" spans="1:8" ht="16.5" customHeight="1" x14ac:dyDescent="0.3">
      <c r="A22" s="136" t="s">
        <v>65</v>
      </c>
      <c r="B22" s="136" t="s">
        <v>84</v>
      </c>
      <c r="C22" s="137" t="s">
        <v>21</v>
      </c>
      <c r="D22" s="138">
        <v>1900</v>
      </c>
      <c r="E22" s="138">
        <v>0</v>
      </c>
      <c r="F22" s="139">
        <v>167</v>
      </c>
      <c r="G22" s="139">
        <v>2067</v>
      </c>
      <c r="H22" s="138">
        <v>108.78947368421052</v>
      </c>
    </row>
    <row r="23" spans="1:8" ht="16.5" customHeight="1" x14ac:dyDescent="0.3">
      <c r="A23" s="140" t="s">
        <v>65</v>
      </c>
      <c r="B23" s="140" t="s">
        <v>85</v>
      </c>
      <c r="C23" s="141" t="s">
        <v>32</v>
      </c>
      <c r="D23" s="142">
        <v>1900</v>
      </c>
      <c r="E23" s="142">
        <v>0</v>
      </c>
      <c r="F23" s="139">
        <v>167</v>
      </c>
      <c r="G23" s="139">
        <v>2067</v>
      </c>
      <c r="H23" s="138">
        <v>108.78947368421052</v>
      </c>
    </row>
    <row r="24" spans="1:8" ht="16.5" customHeight="1" x14ac:dyDescent="0.3">
      <c r="A24" s="128" t="s">
        <v>79</v>
      </c>
      <c r="B24" s="128" t="s">
        <v>89</v>
      </c>
      <c r="C24" s="129" t="s">
        <v>59</v>
      </c>
      <c r="D24" s="130">
        <v>0</v>
      </c>
      <c r="E24" s="130">
        <v>0</v>
      </c>
      <c r="F24" s="131">
        <v>0</v>
      </c>
      <c r="G24" s="131">
        <v>0</v>
      </c>
      <c r="H24" s="130" t="s">
        <v>138</v>
      </c>
    </row>
    <row r="25" spans="1:8" ht="16.5" customHeight="1" x14ac:dyDescent="0.3">
      <c r="A25" s="132" t="s">
        <v>79</v>
      </c>
      <c r="B25" s="132" t="s">
        <v>90</v>
      </c>
      <c r="C25" s="133" t="s">
        <v>59</v>
      </c>
      <c r="D25" s="134">
        <v>0</v>
      </c>
      <c r="E25" s="134">
        <v>0</v>
      </c>
      <c r="F25" s="135">
        <v>0</v>
      </c>
      <c r="G25" s="135">
        <v>0</v>
      </c>
      <c r="H25" s="134" t="s">
        <v>138</v>
      </c>
    </row>
    <row r="26" spans="1:8" ht="16.5" customHeight="1" x14ac:dyDescent="0.3">
      <c r="A26" s="136" t="s">
        <v>65</v>
      </c>
      <c r="B26" s="136" t="s">
        <v>84</v>
      </c>
      <c r="C26" s="137" t="s">
        <v>21</v>
      </c>
      <c r="D26" s="138">
        <v>0</v>
      </c>
      <c r="E26" s="138">
        <v>0</v>
      </c>
      <c r="F26" s="139">
        <v>0</v>
      </c>
      <c r="G26" s="139">
        <v>0</v>
      </c>
      <c r="H26" s="138" t="s">
        <v>138</v>
      </c>
    </row>
    <row r="27" spans="1:8" ht="16.5" customHeight="1" x14ac:dyDescent="0.3">
      <c r="A27" s="140" t="s">
        <v>65</v>
      </c>
      <c r="B27" s="140" t="s">
        <v>91</v>
      </c>
      <c r="C27" s="141" t="s">
        <v>22</v>
      </c>
      <c r="D27" s="142">
        <v>0</v>
      </c>
      <c r="E27" s="142">
        <v>0</v>
      </c>
      <c r="F27" s="139">
        <v>0</v>
      </c>
      <c r="G27" s="139">
        <v>0</v>
      </c>
      <c r="H27" s="138" t="s">
        <v>138</v>
      </c>
    </row>
    <row r="28" spans="1:8" ht="16.5" customHeight="1" x14ac:dyDescent="0.3">
      <c r="A28" s="140" t="s">
        <v>65</v>
      </c>
      <c r="B28" s="140" t="s">
        <v>85</v>
      </c>
      <c r="C28" s="141" t="s">
        <v>32</v>
      </c>
      <c r="D28" s="142">
        <v>0</v>
      </c>
      <c r="E28" s="142">
        <v>0</v>
      </c>
      <c r="F28" s="139">
        <v>0</v>
      </c>
      <c r="G28" s="139">
        <v>0</v>
      </c>
      <c r="H28" s="138" t="s">
        <v>138</v>
      </c>
    </row>
    <row r="29" spans="1:8" ht="16.5" customHeight="1" x14ac:dyDescent="0.3">
      <c r="A29" s="128" t="s">
        <v>79</v>
      </c>
      <c r="B29" s="128" t="s">
        <v>92</v>
      </c>
      <c r="C29" s="129" t="s">
        <v>93</v>
      </c>
      <c r="D29" s="130">
        <v>368680</v>
      </c>
      <c r="E29" s="130">
        <v>114814.7</v>
      </c>
      <c r="F29" s="131">
        <v>15300</v>
      </c>
      <c r="G29" s="131">
        <v>383980</v>
      </c>
      <c r="H29" s="130">
        <v>104.14994032765541</v>
      </c>
    </row>
    <row r="30" spans="1:8" ht="16.5" customHeight="1" x14ac:dyDescent="0.3">
      <c r="A30" s="132" t="s">
        <v>79</v>
      </c>
      <c r="B30" s="132" t="s">
        <v>94</v>
      </c>
      <c r="C30" s="133" t="s">
        <v>93</v>
      </c>
      <c r="D30" s="134">
        <v>28930</v>
      </c>
      <c r="E30" s="134">
        <v>8875.2800000000007</v>
      </c>
      <c r="F30" s="135">
        <v>0</v>
      </c>
      <c r="G30" s="135">
        <v>28930</v>
      </c>
      <c r="H30" s="134">
        <v>100</v>
      </c>
    </row>
    <row r="31" spans="1:8" ht="16.5" customHeight="1" x14ac:dyDescent="0.3">
      <c r="A31" s="136" t="s">
        <v>65</v>
      </c>
      <c r="B31" s="136" t="s">
        <v>84</v>
      </c>
      <c r="C31" s="137" t="s">
        <v>21</v>
      </c>
      <c r="D31" s="138">
        <v>28930</v>
      </c>
      <c r="E31" s="138">
        <v>8875.2800000000007</v>
      </c>
      <c r="F31" s="139">
        <v>0</v>
      </c>
      <c r="G31" s="139">
        <v>28930</v>
      </c>
      <c r="H31" s="138">
        <v>100</v>
      </c>
    </row>
    <row r="32" spans="1:8" ht="16.5" customHeight="1" x14ac:dyDescent="0.3">
      <c r="A32" s="140" t="s">
        <v>65</v>
      </c>
      <c r="B32" s="140" t="s">
        <v>85</v>
      </c>
      <c r="C32" s="141" t="s">
        <v>32</v>
      </c>
      <c r="D32" s="142">
        <v>28880</v>
      </c>
      <c r="E32" s="142">
        <v>8875.2800000000007</v>
      </c>
      <c r="F32" s="139">
        <v>0</v>
      </c>
      <c r="G32" s="139">
        <v>28880</v>
      </c>
      <c r="H32" s="138">
        <v>100</v>
      </c>
    </row>
    <row r="33" spans="1:8" ht="16.5" customHeight="1" x14ac:dyDescent="0.3">
      <c r="A33" s="140" t="s">
        <v>65</v>
      </c>
      <c r="B33" s="140" t="s">
        <v>95</v>
      </c>
      <c r="C33" s="141" t="s">
        <v>56</v>
      </c>
      <c r="D33" s="142">
        <v>50</v>
      </c>
      <c r="E33" s="142">
        <v>0</v>
      </c>
      <c r="F33" s="139">
        <v>0</v>
      </c>
      <c r="G33" s="139">
        <v>50</v>
      </c>
      <c r="H33" s="138">
        <v>100</v>
      </c>
    </row>
    <row r="34" spans="1:8" ht="16.5" customHeight="1" x14ac:dyDescent="0.3">
      <c r="A34" s="132" t="s">
        <v>79</v>
      </c>
      <c r="B34" s="132" t="s">
        <v>96</v>
      </c>
      <c r="C34" s="133" t="s">
        <v>93</v>
      </c>
      <c r="D34" s="134">
        <v>339750</v>
      </c>
      <c r="E34" s="134">
        <v>105939.42</v>
      </c>
      <c r="F34" s="135">
        <v>15300</v>
      </c>
      <c r="G34" s="135">
        <v>355050</v>
      </c>
      <c r="H34" s="134">
        <v>104.50331125827815</v>
      </c>
    </row>
    <row r="35" spans="1:8" ht="16.5" customHeight="1" x14ac:dyDescent="0.3">
      <c r="A35" s="143" t="s">
        <v>79</v>
      </c>
      <c r="B35" s="143" t="s">
        <v>144</v>
      </c>
      <c r="C35" s="144" t="s">
        <v>97</v>
      </c>
      <c r="D35" s="145">
        <v>150</v>
      </c>
      <c r="E35" s="145">
        <v>532.11</v>
      </c>
      <c r="F35" s="146">
        <v>3200</v>
      </c>
      <c r="G35" s="146">
        <v>3350</v>
      </c>
      <c r="H35" s="145">
        <v>2233.333333333333</v>
      </c>
    </row>
    <row r="36" spans="1:8" ht="16.5" customHeight="1" x14ac:dyDescent="0.3">
      <c r="A36" s="136" t="s">
        <v>65</v>
      </c>
      <c r="B36" s="136" t="s">
        <v>84</v>
      </c>
      <c r="C36" s="137" t="s">
        <v>21</v>
      </c>
      <c r="D36" s="138">
        <v>150</v>
      </c>
      <c r="E36" s="138">
        <v>532.11</v>
      </c>
      <c r="F36" s="139">
        <v>3200</v>
      </c>
      <c r="G36" s="139">
        <v>3350</v>
      </c>
      <c r="H36" s="138">
        <v>2233.333333333333</v>
      </c>
    </row>
    <row r="37" spans="1:8" ht="16.5" customHeight="1" x14ac:dyDescent="0.3">
      <c r="A37" s="140" t="s">
        <v>65</v>
      </c>
      <c r="B37" s="140" t="s">
        <v>85</v>
      </c>
      <c r="C37" s="141" t="s">
        <v>32</v>
      </c>
      <c r="D37" s="142">
        <v>150</v>
      </c>
      <c r="E37" s="142">
        <v>532.11</v>
      </c>
      <c r="F37" s="139">
        <v>3200</v>
      </c>
      <c r="G37" s="139">
        <v>3350</v>
      </c>
      <c r="H37" s="138">
        <v>2233.333333333333</v>
      </c>
    </row>
    <row r="38" spans="1:8" ht="16.5" customHeight="1" x14ac:dyDescent="0.3">
      <c r="A38" s="143" t="s">
        <v>79</v>
      </c>
      <c r="B38" s="143" t="s">
        <v>145</v>
      </c>
      <c r="C38" s="144" t="s">
        <v>51</v>
      </c>
      <c r="D38" s="145">
        <v>339600</v>
      </c>
      <c r="E38" s="145">
        <v>105407.31</v>
      </c>
      <c r="F38" s="146">
        <v>12100</v>
      </c>
      <c r="G38" s="146">
        <v>351700</v>
      </c>
      <c r="H38" s="145">
        <v>103.56301531213192</v>
      </c>
    </row>
    <row r="39" spans="1:8" ht="16.5" customHeight="1" x14ac:dyDescent="0.3">
      <c r="A39" s="136" t="s">
        <v>65</v>
      </c>
      <c r="B39" s="136" t="s">
        <v>84</v>
      </c>
      <c r="C39" s="137" t="s">
        <v>21</v>
      </c>
      <c r="D39" s="138">
        <v>339600</v>
      </c>
      <c r="E39" s="138">
        <v>105407.31</v>
      </c>
      <c r="F39" s="139">
        <v>12100</v>
      </c>
      <c r="G39" s="139">
        <v>351700</v>
      </c>
      <c r="H39" s="138">
        <v>103.56301531213192</v>
      </c>
    </row>
    <row r="40" spans="1:8" ht="16.5" customHeight="1" x14ac:dyDescent="0.3">
      <c r="A40" s="140" t="s">
        <v>65</v>
      </c>
      <c r="B40" s="140" t="s">
        <v>91</v>
      </c>
      <c r="C40" s="141" t="s">
        <v>22</v>
      </c>
      <c r="D40" s="142">
        <v>311700</v>
      </c>
      <c r="E40" s="142">
        <v>99568.46</v>
      </c>
      <c r="F40" s="139">
        <v>12000</v>
      </c>
      <c r="G40" s="139">
        <v>323700</v>
      </c>
      <c r="H40" s="138">
        <v>103.84985563041387</v>
      </c>
    </row>
    <row r="41" spans="1:8" ht="16.5" customHeight="1" x14ac:dyDescent="0.3">
      <c r="A41" s="140" t="s">
        <v>65</v>
      </c>
      <c r="B41" s="140" t="s">
        <v>85</v>
      </c>
      <c r="C41" s="141" t="s">
        <v>32</v>
      </c>
      <c r="D41" s="142">
        <v>27900</v>
      </c>
      <c r="E41" s="142">
        <v>5838.85</v>
      </c>
      <c r="F41" s="139">
        <v>100</v>
      </c>
      <c r="G41" s="139">
        <v>28000</v>
      </c>
      <c r="H41" s="138">
        <v>100.35842293906809</v>
      </c>
    </row>
    <row r="42" spans="1:8" ht="16.5" customHeight="1" x14ac:dyDescent="0.3">
      <c r="A42" s="140" t="s">
        <v>65</v>
      </c>
      <c r="B42" s="140" t="s">
        <v>95</v>
      </c>
      <c r="C42" s="141" t="s">
        <v>56</v>
      </c>
      <c r="D42" s="142">
        <v>0</v>
      </c>
      <c r="E42" s="142">
        <v>0</v>
      </c>
      <c r="F42" s="139">
        <v>0</v>
      </c>
      <c r="G42" s="139">
        <v>0</v>
      </c>
      <c r="H42" s="138" t="s">
        <v>138</v>
      </c>
    </row>
    <row r="43" spans="1:8" ht="16.5" customHeight="1" x14ac:dyDescent="0.3">
      <c r="A43" s="128" t="s">
        <v>79</v>
      </c>
      <c r="B43" s="128" t="s">
        <v>98</v>
      </c>
      <c r="C43" s="129" t="s">
        <v>99</v>
      </c>
      <c r="D43" s="130">
        <v>6200</v>
      </c>
      <c r="E43" s="130">
        <v>0</v>
      </c>
      <c r="F43" s="131">
        <v>-327</v>
      </c>
      <c r="G43" s="131">
        <v>5873</v>
      </c>
      <c r="H43" s="130">
        <v>94.725806451612897</v>
      </c>
    </row>
    <row r="44" spans="1:8" ht="16.5" customHeight="1" x14ac:dyDescent="0.3">
      <c r="A44" s="132" t="s">
        <v>79</v>
      </c>
      <c r="B44" s="132" t="s">
        <v>100</v>
      </c>
      <c r="C44" s="133" t="s">
        <v>99</v>
      </c>
      <c r="D44" s="134">
        <v>6200</v>
      </c>
      <c r="E44" s="134">
        <v>0</v>
      </c>
      <c r="F44" s="135">
        <v>0</v>
      </c>
      <c r="G44" s="135">
        <v>6200</v>
      </c>
      <c r="H44" s="134">
        <v>100</v>
      </c>
    </row>
    <row r="45" spans="1:8" ht="16.5" customHeight="1" x14ac:dyDescent="0.3">
      <c r="A45" s="136" t="s">
        <v>65</v>
      </c>
      <c r="B45" s="136" t="s">
        <v>84</v>
      </c>
      <c r="C45" s="137" t="s">
        <v>21</v>
      </c>
      <c r="D45" s="138">
        <v>2200</v>
      </c>
      <c r="E45" s="138">
        <v>0</v>
      </c>
      <c r="F45" s="139">
        <v>0</v>
      </c>
      <c r="G45" s="139">
        <v>2200</v>
      </c>
      <c r="H45" s="138">
        <v>100</v>
      </c>
    </row>
    <row r="46" spans="1:8" ht="16.5" customHeight="1" x14ac:dyDescent="0.3">
      <c r="A46" s="140" t="s">
        <v>65</v>
      </c>
      <c r="B46" s="140" t="s">
        <v>85</v>
      </c>
      <c r="C46" s="141" t="s">
        <v>32</v>
      </c>
      <c r="D46" s="142">
        <v>2200</v>
      </c>
      <c r="E46" s="142">
        <v>0</v>
      </c>
      <c r="F46" s="139">
        <v>0</v>
      </c>
      <c r="G46" s="139">
        <v>2200</v>
      </c>
      <c r="H46" s="138">
        <v>100</v>
      </c>
    </row>
    <row r="47" spans="1:8" ht="16.5" customHeight="1" x14ac:dyDescent="0.3">
      <c r="A47" s="136" t="s">
        <v>65</v>
      </c>
      <c r="B47" s="136" t="s">
        <v>101</v>
      </c>
      <c r="C47" s="137" t="s">
        <v>23</v>
      </c>
      <c r="D47" s="138">
        <v>1000</v>
      </c>
      <c r="E47" s="138">
        <v>0</v>
      </c>
      <c r="F47" s="139">
        <v>0</v>
      </c>
      <c r="G47" s="139">
        <v>1000</v>
      </c>
      <c r="H47" s="138">
        <v>100</v>
      </c>
    </row>
    <row r="48" spans="1:8" ht="16.5" customHeight="1" x14ac:dyDescent="0.3">
      <c r="A48" s="140" t="s">
        <v>65</v>
      </c>
      <c r="B48" s="140" t="s">
        <v>102</v>
      </c>
      <c r="C48" s="141" t="s">
        <v>43</v>
      </c>
      <c r="D48" s="142">
        <v>1000</v>
      </c>
      <c r="E48" s="142">
        <v>0</v>
      </c>
      <c r="F48" s="139">
        <v>0</v>
      </c>
      <c r="G48" s="139">
        <v>1000</v>
      </c>
      <c r="H48" s="138">
        <v>100</v>
      </c>
    </row>
    <row r="49" spans="1:8" ht="16.5" customHeight="1" x14ac:dyDescent="0.3">
      <c r="A49" s="143" t="s">
        <v>79</v>
      </c>
      <c r="B49" s="143" t="s">
        <v>139</v>
      </c>
      <c r="C49" s="144" t="s">
        <v>140</v>
      </c>
      <c r="D49" s="145">
        <v>3000</v>
      </c>
      <c r="E49" s="145">
        <v>0</v>
      </c>
      <c r="F49" s="146">
        <v>-327</v>
      </c>
      <c r="G49" s="146">
        <v>2673</v>
      </c>
      <c r="H49" s="145">
        <v>89.1</v>
      </c>
    </row>
    <row r="50" spans="1:8" ht="16.5" customHeight="1" x14ac:dyDescent="0.3">
      <c r="A50" s="136" t="s">
        <v>65</v>
      </c>
      <c r="B50" s="136" t="s">
        <v>84</v>
      </c>
      <c r="C50" s="137" t="s">
        <v>21</v>
      </c>
      <c r="D50" s="138">
        <v>3000</v>
      </c>
      <c r="E50" s="138">
        <v>0</v>
      </c>
      <c r="F50" s="139">
        <v>-327</v>
      </c>
      <c r="G50" s="139">
        <v>2673</v>
      </c>
      <c r="H50" s="138">
        <v>89.1</v>
      </c>
    </row>
    <row r="51" spans="1:8" ht="16.5" customHeight="1" x14ac:dyDescent="0.3">
      <c r="A51" s="140" t="s">
        <v>65</v>
      </c>
      <c r="B51" s="140" t="s">
        <v>85</v>
      </c>
      <c r="C51" s="141" t="s">
        <v>32</v>
      </c>
      <c r="D51" s="142">
        <v>3000</v>
      </c>
      <c r="E51" s="142">
        <v>0</v>
      </c>
      <c r="F51" s="139">
        <v>-327</v>
      </c>
      <c r="G51" s="139">
        <v>2673</v>
      </c>
      <c r="H51" s="138">
        <v>89.1</v>
      </c>
    </row>
    <row r="52" spans="1:8" ht="16.5" customHeight="1" x14ac:dyDescent="0.3">
      <c r="A52" s="124" t="s">
        <v>76</v>
      </c>
      <c r="B52" s="124" t="s">
        <v>103</v>
      </c>
      <c r="C52" s="125" t="s">
        <v>104</v>
      </c>
      <c r="D52" s="126">
        <v>44060</v>
      </c>
      <c r="E52" s="126">
        <v>20966.849999999999</v>
      </c>
      <c r="F52" s="127">
        <v>19000</v>
      </c>
      <c r="G52" s="127">
        <v>63060</v>
      </c>
      <c r="H52" s="126">
        <v>143.12301407172038</v>
      </c>
    </row>
    <row r="53" spans="1:8" ht="16.5" customHeight="1" x14ac:dyDescent="0.3">
      <c r="A53" s="128" t="s">
        <v>79</v>
      </c>
      <c r="B53" s="128" t="s">
        <v>80</v>
      </c>
      <c r="C53" s="129" t="s">
        <v>81</v>
      </c>
      <c r="D53" s="130">
        <v>6140</v>
      </c>
      <c r="E53" s="130">
        <v>9800.19</v>
      </c>
      <c r="F53" s="131">
        <v>22000</v>
      </c>
      <c r="G53" s="131">
        <v>28140</v>
      </c>
      <c r="H53" s="130">
        <v>458.30618892508141</v>
      </c>
    </row>
    <row r="54" spans="1:8" ht="16.5" customHeight="1" x14ac:dyDescent="0.3">
      <c r="A54" s="132" t="s">
        <v>79</v>
      </c>
      <c r="B54" s="132" t="s">
        <v>82</v>
      </c>
      <c r="C54" s="133" t="s">
        <v>83</v>
      </c>
      <c r="D54" s="134">
        <v>6140</v>
      </c>
      <c r="E54" s="134">
        <v>9800.19</v>
      </c>
      <c r="F54" s="135">
        <v>22000</v>
      </c>
      <c r="G54" s="135">
        <v>28140</v>
      </c>
      <c r="H54" s="134">
        <v>458.30618892508141</v>
      </c>
    </row>
    <row r="55" spans="1:8" ht="16.5" customHeight="1" x14ac:dyDescent="0.3">
      <c r="A55" s="136" t="s">
        <v>65</v>
      </c>
      <c r="B55" s="136" t="s">
        <v>84</v>
      </c>
      <c r="C55" s="137" t="s">
        <v>21</v>
      </c>
      <c r="D55" s="138">
        <v>6140</v>
      </c>
      <c r="E55" s="138">
        <v>9800.19</v>
      </c>
      <c r="F55" s="139">
        <v>22000</v>
      </c>
      <c r="G55" s="139">
        <v>28140</v>
      </c>
      <c r="H55" s="138">
        <v>458.30618892508141</v>
      </c>
    </row>
    <row r="56" spans="1:8" ht="16.5" customHeight="1" x14ac:dyDescent="0.3">
      <c r="A56" s="140" t="s">
        <v>65</v>
      </c>
      <c r="B56" s="140" t="s">
        <v>91</v>
      </c>
      <c r="C56" s="141" t="s">
        <v>22</v>
      </c>
      <c r="D56" s="142">
        <v>6140</v>
      </c>
      <c r="E56" s="142">
        <v>9800.19</v>
      </c>
      <c r="F56" s="139">
        <v>22000</v>
      </c>
      <c r="G56" s="139">
        <v>28140</v>
      </c>
      <c r="H56" s="138">
        <v>458.30618892508141</v>
      </c>
    </row>
    <row r="57" spans="1:8" ht="16.5" customHeight="1" x14ac:dyDescent="0.3">
      <c r="A57" s="128" t="s">
        <v>79</v>
      </c>
      <c r="B57" s="128" t="s">
        <v>92</v>
      </c>
      <c r="C57" s="129" t="s">
        <v>93</v>
      </c>
      <c r="D57" s="130">
        <v>37920</v>
      </c>
      <c r="E57" s="130">
        <v>11166.66</v>
      </c>
      <c r="F57" s="131">
        <v>-3000</v>
      </c>
      <c r="G57" s="131">
        <v>34920</v>
      </c>
      <c r="H57" s="130">
        <v>92.088607594936718</v>
      </c>
    </row>
    <row r="58" spans="1:8" ht="16.5" customHeight="1" x14ac:dyDescent="0.3">
      <c r="A58" s="132" t="s">
        <v>79</v>
      </c>
      <c r="B58" s="132" t="s">
        <v>96</v>
      </c>
      <c r="C58" s="133" t="s">
        <v>93</v>
      </c>
      <c r="D58" s="134">
        <v>37920</v>
      </c>
      <c r="E58" s="134">
        <v>11166.66</v>
      </c>
      <c r="F58" s="135">
        <v>-3000</v>
      </c>
      <c r="G58" s="135">
        <v>34920</v>
      </c>
      <c r="H58" s="134">
        <v>92.088607594936718</v>
      </c>
    </row>
    <row r="59" spans="1:8" ht="16.5" customHeight="1" x14ac:dyDescent="0.3">
      <c r="A59" s="136" t="s">
        <v>65</v>
      </c>
      <c r="B59" s="136" t="s">
        <v>84</v>
      </c>
      <c r="C59" s="137" t="s">
        <v>21</v>
      </c>
      <c r="D59" s="138">
        <v>37920</v>
      </c>
      <c r="E59" s="138">
        <v>11166.66</v>
      </c>
      <c r="F59" s="139">
        <v>-3000</v>
      </c>
      <c r="G59" s="139">
        <v>34920</v>
      </c>
      <c r="H59" s="138">
        <v>92.088607594936718</v>
      </c>
    </row>
    <row r="60" spans="1:8" ht="16.5" customHeight="1" x14ac:dyDescent="0.3">
      <c r="A60" s="140" t="s">
        <v>65</v>
      </c>
      <c r="B60" s="140" t="s">
        <v>91</v>
      </c>
      <c r="C60" s="141" t="s">
        <v>22</v>
      </c>
      <c r="D60" s="142">
        <v>34700</v>
      </c>
      <c r="E60" s="142">
        <v>10263.58</v>
      </c>
      <c r="F60" s="139">
        <v>-3000</v>
      </c>
      <c r="G60" s="139">
        <v>31700</v>
      </c>
      <c r="H60" s="138">
        <v>91.354466858789635</v>
      </c>
    </row>
    <row r="61" spans="1:8" ht="16.5" customHeight="1" x14ac:dyDescent="0.3">
      <c r="A61" s="140" t="s">
        <v>65</v>
      </c>
      <c r="B61" s="140" t="s">
        <v>85</v>
      </c>
      <c r="C61" s="141" t="s">
        <v>32</v>
      </c>
      <c r="D61" s="142">
        <v>3220</v>
      </c>
      <c r="E61" s="142">
        <v>903.08</v>
      </c>
      <c r="F61" s="139">
        <v>0</v>
      </c>
      <c r="G61" s="139">
        <v>3220</v>
      </c>
      <c r="H61" s="138">
        <v>100</v>
      </c>
    </row>
    <row r="62" spans="1:8" ht="16.5" customHeight="1" x14ac:dyDescent="0.3">
      <c r="A62" s="124" t="s">
        <v>76</v>
      </c>
      <c r="B62" s="124" t="s">
        <v>105</v>
      </c>
      <c r="C62" s="125" t="s">
        <v>106</v>
      </c>
      <c r="D62" s="126">
        <v>12500</v>
      </c>
      <c r="E62" s="126">
        <v>2876.09</v>
      </c>
      <c r="F62" s="127">
        <f>F63+F69</f>
        <v>996</v>
      </c>
      <c r="G62" s="127">
        <f>G63+G69</f>
        <v>13496</v>
      </c>
      <c r="H62" s="126">
        <v>100</v>
      </c>
    </row>
    <row r="63" spans="1:8" ht="16.5" customHeight="1" x14ac:dyDescent="0.3">
      <c r="A63" s="128" t="s">
        <v>79</v>
      </c>
      <c r="B63" s="128" t="s">
        <v>92</v>
      </c>
      <c r="C63" s="129" t="s">
        <v>93</v>
      </c>
      <c r="D63" s="130">
        <v>12500</v>
      </c>
      <c r="E63" s="130">
        <v>2876.09</v>
      </c>
      <c r="F63" s="131">
        <v>0</v>
      </c>
      <c r="G63" s="131">
        <v>12500</v>
      </c>
      <c r="H63" s="130">
        <v>100</v>
      </c>
    </row>
    <row r="64" spans="1:8" ht="16.5" customHeight="1" x14ac:dyDescent="0.3">
      <c r="A64" s="132" t="s">
        <v>79</v>
      </c>
      <c r="B64" s="132" t="s">
        <v>96</v>
      </c>
      <c r="C64" s="133" t="s">
        <v>93</v>
      </c>
      <c r="D64" s="134">
        <v>12500</v>
      </c>
      <c r="E64" s="134">
        <v>2876.09</v>
      </c>
      <c r="F64" s="135">
        <v>0</v>
      </c>
      <c r="G64" s="135">
        <v>12500</v>
      </c>
      <c r="H64" s="134">
        <v>100</v>
      </c>
    </row>
    <row r="65" spans="1:8" ht="16.5" customHeight="1" x14ac:dyDescent="0.3">
      <c r="A65" s="136" t="s">
        <v>65</v>
      </c>
      <c r="B65" s="136" t="s">
        <v>84</v>
      </c>
      <c r="C65" s="137" t="s">
        <v>21</v>
      </c>
      <c r="D65" s="138">
        <v>12500</v>
      </c>
      <c r="E65" s="138">
        <v>2876.09</v>
      </c>
      <c r="F65" s="139">
        <v>0</v>
      </c>
      <c r="G65" s="139">
        <v>12500</v>
      </c>
      <c r="H65" s="138">
        <v>100</v>
      </c>
    </row>
    <row r="66" spans="1:8" ht="16.5" customHeight="1" x14ac:dyDescent="0.3">
      <c r="A66" s="140" t="s">
        <v>65</v>
      </c>
      <c r="B66" s="140" t="s">
        <v>85</v>
      </c>
      <c r="C66" s="141" t="s">
        <v>32</v>
      </c>
      <c r="D66" s="142">
        <v>12500</v>
      </c>
      <c r="E66" s="142">
        <v>2876.09</v>
      </c>
      <c r="F66" s="139">
        <v>0</v>
      </c>
      <c r="G66" s="139">
        <v>12500</v>
      </c>
      <c r="H66" s="138">
        <v>100</v>
      </c>
    </row>
    <row r="67" spans="1:8" ht="16.5" customHeight="1" x14ac:dyDescent="0.3">
      <c r="A67" s="136" t="s">
        <v>65</v>
      </c>
      <c r="B67" s="136" t="s">
        <v>101</v>
      </c>
      <c r="C67" s="137" t="s">
        <v>23</v>
      </c>
      <c r="D67" s="138">
        <v>0</v>
      </c>
      <c r="E67" s="138">
        <v>0</v>
      </c>
      <c r="F67" s="139">
        <v>0</v>
      </c>
      <c r="G67" s="139">
        <v>0</v>
      </c>
      <c r="H67" s="138" t="s">
        <v>138</v>
      </c>
    </row>
    <row r="68" spans="1:8" ht="16.5" customHeight="1" x14ac:dyDescent="0.3">
      <c r="A68" s="140" t="s">
        <v>65</v>
      </c>
      <c r="B68" s="140" t="s">
        <v>102</v>
      </c>
      <c r="C68" s="141" t="s">
        <v>43</v>
      </c>
      <c r="D68" s="142">
        <v>0</v>
      </c>
      <c r="E68" s="142">
        <v>0</v>
      </c>
      <c r="F68" s="139">
        <v>0</v>
      </c>
      <c r="G68" s="139">
        <v>0</v>
      </c>
      <c r="H68" s="138" t="s">
        <v>138</v>
      </c>
    </row>
    <row r="69" spans="1:8" ht="16.5" customHeight="1" x14ac:dyDescent="0.3">
      <c r="A69" s="143" t="s">
        <v>79</v>
      </c>
      <c r="B69" s="143" t="s">
        <v>144</v>
      </c>
      <c r="C69" s="144" t="s">
        <v>141</v>
      </c>
      <c r="D69" s="145">
        <v>0</v>
      </c>
      <c r="E69" s="145">
        <v>0</v>
      </c>
      <c r="F69" s="146">
        <v>996</v>
      </c>
      <c r="G69" s="146">
        <v>996</v>
      </c>
      <c r="H69" s="145" t="s">
        <v>138</v>
      </c>
    </row>
    <row r="70" spans="1:8" ht="16.5" customHeight="1" x14ac:dyDescent="0.3">
      <c r="A70" s="147"/>
      <c r="B70" s="136" t="s">
        <v>84</v>
      </c>
      <c r="C70" s="137" t="s">
        <v>21</v>
      </c>
      <c r="D70" s="148">
        <v>0</v>
      </c>
      <c r="E70" s="148">
        <v>0</v>
      </c>
      <c r="F70" s="139">
        <v>996</v>
      </c>
      <c r="G70" s="139">
        <v>996</v>
      </c>
      <c r="H70" s="138" t="s">
        <v>138</v>
      </c>
    </row>
    <row r="71" spans="1:8" ht="16.5" customHeight="1" x14ac:dyDescent="0.3">
      <c r="A71" s="147"/>
      <c r="B71" s="140" t="s">
        <v>85</v>
      </c>
      <c r="C71" s="141" t="s">
        <v>32</v>
      </c>
      <c r="D71" s="148">
        <v>0</v>
      </c>
      <c r="E71" s="148">
        <v>0</v>
      </c>
      <c r="F71" s="139">
        <v>996</v>
      </c>
      <c r="G71" s="139">
        <v>996</v>
      </c>
      <c r="H71" s="138" t="s">
        <v>138</v>
      </c>
    </row>
    <row r="72" spans="1:8" ht="16.5" customHeight="1" x14ac:dyDescent="0.3">
      <c r="A72" s="124" t="s">
        <v>107</v>
      </c>
      <c r="B72" s="124" t="s">
        <v>108</v>
      </c>
      <c r="C72" s="125" t="s">
        <v>109</v>
      </c>
      <c r="D72" s="126">
        <v>0</v>
      </c>
      <c r="E72" s="126">
        <v>0</v>
      </c>
      <c r="F72" s="127">
        <v>3200</v>
      </c>
      <c r="G72" s="127">
        <v>3200</v>
      </c>
      <c r="H72" s="126" t="s">
        <v>138</v>
      </c>
    </row>
    <row r="73" spans="1:8" ht="16.5" customHeight="1" x14ac:dyDescent="0.3">
      <c r="A73" s="128" t="s">
        <v>79</v>
      </c>
      <c r="B73" s="128" t="s">
        <v>80</v>
      </c>
      <c r="C73" s="129" t="s">
        <v>81</v>
      </c>
      <c r="D73" s="130">
        <v>0</v>
      </c>
      <c r="E73" s="130">
        <v>0</v>
      </c>
      <c r="F73" s="131">
        <v>3200</v>
      </c>
      <c r="G73" s="131">
        <v>3200</v>
      </c>
      <c r="H73" s="130" t="s">
        <v>138</v>
      </c>
    </row>
    <row r="74" spans="1:8" ht="16.5" customHeight="1" x14ac:dyDescent="0.3">
      <c r="A74" s="132" t="s">
        <v>79</v>
      </c>
      <c r="B74" s="132" t="s">
        <v>82</v>
      </c>
      <c r="C74" s="133" t="s">
        <v>83</v>
      </c>
      <c r="D74" s="134">
        <v>0</v>
      </c>
      <c r="E74" s="134">
        <v>0</v>
      </c>
      <c r="F74" s="135">
        <v>3200</v>
      </c>
      <c r="G74" s="135">
        <v>3200</v>
      </c>
      <c r="H74" s="134" t="s">
        <v>138</v>
      </c>
    </row>
    <row r="75" spans="1:8" ht="16.5" customHeight="1" x14ac:dyDescent="0.3">
      <c r="A75" s="136" t="s">
        <v>65</v>
      </c>
      <c r="B75" s="136" t="s">
        <v>101</v>
      </c>
      <c r="C75" s="137" t="s">
        <v>23</v>
      </c>
      <c r="D75" s="138">
        <v>0</v>
      </c>
      <c r="E75" s="138">
        <v>0</v>
      </c>
      <c r="F75" s="139">
        <v>3200</v>
      </c>
      <c r="G75" s="139">
        <v>3200</v>
      </c>
      <c r="H75" s="138" t="s">
        <v>138</v>
      </c>
    </row>
    <row r="76" spans="1:8" ht="16.5" customHeight="1" x14ac:dyDescent="0.3">
      <c r="A76" s="140" t="s">
        <v>65</v>
      </c>
      <c r="B76" s="140" t="s">
        <v>102</v>
      </c>
      <c r="C76" s="141" t="s">
        <v>43</v>
      </c>
      <c r="D76" s="142">
        <v>0</v>
      </c>
      <c r="E76" s="142">
        <v>0</v>
      </c>
      <c r="F76" s="139">
        <v>3200</v>
      </c>
      <c r="G76" s="139">
        <v>3200</v>
      </c>
      <c r="H76" s="138" t="s">
        <v>138</v>
      </c>
    </row>
    <row r="77" spans="1:8" ht="16.5" customHeight="1" x14ac:dyDescent="0.3">
      <c r="A77" s="128" t="s">
        <v>79</v>
      </c>
      <c r="B77" s="128" t="s">
        <v>80</v>
      </c>
      <c r="C77" s="129" t="s">
        <v>142</v>
      </c>
      <c r="D77" s="130">
        <v>0</v>
      </c>
      <c r="E77" s="130">
        <v>0</v>
      </c>
      <c r="F77" s="131">
        <v>0</v>
      </c>
      <c r="G77" s="131">
        <v>0</v>
      </c>
      <c r="H77" s="130" t="s">
        <v>138</v>
      </c>
    </row>
    <row r="78" spans="1:8" ht="16.5" customHeight="1" x14ac:dyDescent="0.3">
      <c r="A78" s="132" t="s">
        <v>79</v>
      </c>
      <c r="B78" s="132" t="s">
        <v>82</v>
      </c>
      <c r="C78" s="133" t="s">
        <v>83</v>
      </c>
      <c r="D78" s="134">
        <v>0</v>
      </c>
      <c r="E78" s="134">
        <v>0</v>
      </c>
      <c r="F78" s="135">
        <v>0</v>
      </c>
      <c r="G78" s="135">
        <v>0</v>
      </c>
      <c r="H78" s="134" t="s">
        <v>138</v>
      </c>
    </row>
    <row r="79" spans="1:8" ht="16.5" customHeight="1" x14ac:dyDescent="0.3">
      <c r="A79" s="136" t="s">
        <v>65</v>
      </c>
      <c r="B79" s="136" t="s">
        <v>101</v>
      </c>
      <c r="C79" s="137" t="s">
        <v>23</v>
      </c>
      <c r="D79" s="138">
        <v>0</v>
      </c>
      <c r="E79" s="138">
        <v>0</v>
      </c>
      <c r="F79" s="139">
        <v>0</v>
      </c>
      <c r="G79" s="139">
        <v>0</v>
      </c>
      <c r="H79" s="138" t="s">
        <v>138</v>
      </c>
    </row>
    <row r="80" spans="1:8" ht="16.5" customHeight="1" x14ac:dyDescent="0.3">
      <c r="A80" s="140" t="s">
        <v>65</v>
      </c>
      <c r="B80" s="140" t="s">
        <v>102</v>
      </c>
      <c r="C80" s="141" t="s">
        <v>43</v>
      </c>
      <c r="D80" s="142">
        <v>0</v>
      </c>
      <c r="E80" s="142">
        <v>0</v>
      </c>
      <c r="F80" s="139">
        <v>0</v>
      </c>
      <c r="G80" s="139">
        <v>0</v>
      </c>
      <c r="H80" s="138" t="s">
        <v>138</v>
      </c>
    </row>
    <row r="81" spans="1:8" ht="16.5" customHeight="1" x14ac:dyDescent="0.3">
      <c r="A81" s="128" t="s">
        <v>79</v>
      </c>
      <c r="B81" s="128" t="s">
        <v>92</v>
      </c>
      <c r="C81" s="129" t="s">
        <v>93</v>
      </c>
      <c r="D81" s="130">
        <v>0</v>
      </c>
      <c r="E81" s="130">
        <v>0</v>
      </c>
      <c r="F81" s="131">
        <v>0</v>
      </c>
      <c r="G81" s="131">
        <v>0</v>
      </c>
      <c r="H81" s="130" t="s">
        <v>138</v>
      </c>
    </row>
    <row r="82" spans="1:8" ht="16.5" customHeight="1" x14ac:dyDescent="0.3">
      <c r="A82" s="132" t="s">
        <v>79</v>
      </c>
      <c r="B82" s="132" t="s">
        <v>94</v>
      </c>
      <c r="C82" s="133" t="s">
        <v>93</v>
      </c>
      <c r="D82" s="134">
        <v>0</v>
      </c>
      <c r="E82" s="134">
        <v>0</v>
      </c>
      <c r="F82" s="135">
        <v>0</v>
      </c>
      <c r="G82" s="135">
        <v>0</v>
      </c>
      <c r="H82" s="134" t="s">
        <v>138</v>
      </c>
    </row>
    <row r="83" spans="1:8" ht="16.5" customHeight="1" x14ac:dyDescent="0.3">
      <c r="A83" s="136" t="s">
        <v>65</v>
      </c>
      <c r="B83" s="136" t="s">
        <v>101</v>
      </c>
      <c r="C83" s="137" t="s">
        <v>23</v>
      </c>
      <c r="D83" s="138">
        <v>0</v>
      </c>
      <c r="E83" s="138">
        <v>0</v>
      </c>
      <c r="F83" s="139">
        <v>0</v>
      </c>
      <c r="G83" s="139">
        <v>0</v>
      </c>
      <c r="H83" s="138" t="s">
        <v>138</v>
      </c>
    </row>
    <row r="84" spans="1:8" ht="16.5" customHeight="1" x14ac:dyDescent="0.3">
      <c r="A84" s="140" t="s">
        <v>65</v>
      </c>
      <c r="B84" s="140" t="s">
        <v>102</v>
      </c>
      <c r="C84" s="141" t="s">
        <v>43</v>
      </c>
      <c r="D84" s="142">
        <v>0</v>
      </c>
      <c r="E84" s="142">
        <v>0</v>
      </c>
      <c r="F84" s="139">
        <v>0</v>
      </c>
      <c r="G84" s="139">
        <v>0</v>
      </c>
      <c r="H84" s="138" t="s">
        <v>138</v>
      </c>
    </row>
    <row r="85" spans="1:8" ht="16.5" customHeight="1" x14ac:dyDescent="0.3">
      <c r="A85" s="124" t="s">
        <v>107</v>
      </c>
      <c r="B85" s="124" t="s">
        <v>110</v>
      </c>
      <c r="C85" s="125" t="s">
        <v>111</v>
      </c>
      <c r="D85" s="126">
        <v>0</v>
      </c>
      <c r="E85" s="126">
        <v>0</v>
      </c>
      <c r="F85" s="127">
        <v>0</v>
      </c>
      <c r="G85" s="127">
        <v>0</v>
      </c>
      <c r="H85" s="126" t="s">
        <v>138</v>
      </c>
    </row>
    <row r="86" spans="1:8" ht="16.5" customHeight="1" x14ac:dyDescent="0.3">
      <c r="A86" s="128" t="s">
        <v>79</v>
      </c>
      <c r="B86" s="128" t="s">
        <v>92</v>
      </c>
      <c r="C86" s="129" t="s">
        <v>93</v>
      </c>
      <c r="D86" s="130">
        <v>0</v>
      </c>
      <c r="E86" s="130">
        <v>0</v>
      </c>
      <c r="F86" s="131">
        <v>0</v>
      </c>
      <c r="G86" s="131">
        <v>0</v>
      </c>
      <c r="H86" s="130" t="s">
        <v>138</v>
      </c>
    </row>
    <row r="87" spans="1:8" ht="16.5" customHeight="1" x14ac:dyDescent="0.3">
      <c r="A87" s="132" t="s">
        <v>79</v>
      </c>
      <c r="B87" s="132" t="s">
        <v>96</v>
      </c>
      <c r="C87" s="133" t="s">
        <v>93</v>
      </c>
      <c r="D87" s="134">
        <v>0</v>
      </c>
      <c r="E87" s="134">
        <v>0</v>
      </c>
      <c r="F87" s="135">
        <v>0</v>
      </c>
      <c r="G87" s="135">
        <v>0</v>
      </c>
      <c r="H87" s="134" t="s">
        <v>138</v>
      </c>
    </row>
    <row r="88" spans="1:8" ht="16.5" customHeight="1" x14ac:dyDescent="0.3">
      <c r="A88" s="136" t="s">
        <v>65</v>
      </c>
      <c r="B88" s="136" t="s">
        <v>84</v>
      </c>
      <c r="C88" s="137" t="s">
        <v>21</v>
      </c>
      <c r="D88" s="138">
        <v>0</v>
      </c>
      <c r="E88" s="138">
        <v>0</v>
      </c>
      <c r="F88" s="139">
        <v>0</v>
      </c>
      <c r="G88" s="139">
        <v>0</v>
      </c>
      <c r="H88" s="138" t="s">
        <v>138</v>
      </c>
    </row>
    <row r="89" spans="1:8" ht="16.5" customHeight="1" x14ac:dyDescent="0.3">
      <c r="A89" s="140" t="s">
        <v>65</v>
      </c>
      <c r="B89" s="140" t="s">
        <v>85</v>
      </c>
      <c r="C89" s="141" t="s">
        <v>32</v>
      </c>
      <c r="D89" s="142">
        <v>0</v>
      </c>
      <c r="E89" s="142">
        <v>0</v>
      </c>
      <c r="F89" s="139">
        <v>0</v>
      </c>
      <c r="G89" s="139">
        <v>0</v>
      </c>
      <c r="H89" s="138" t="s">
        <v>138</v>
      </c>
    </row>
    <row r="90" spans="1:8" ht="16.5" customHeight="1" x14ac:dyDescent="0.3">
      <c r="A90" s="136" t="s">
        <v>65</v>
      </c>
      <c r="B90" s="136" t="s">
        <v>101</v>
      </c>
      <c r="C90" s="137" t="s">
        <v>23</v>
      </c>
      <c r="D90" s="138">
        <v>0</v>
      </c>
      <c r="E90" s="138">
        <v>0</v>
      </c>
      <c r="F90" s="139">
        <v>0</v>
      </c>
      <c r="G90" s="139">
        <v>0</v>
      </c>
      <c r="H90" s="138" t="s">
        <v>138</v>
      </c>
    </row>
    <row r="91" spans="1:8" ht="16.5" customHeight="1" x14ac:dyDescent="0.3">
      <c r="A91" s="140" t="s">
        <v>65</v>
      </c>
      <c r="B91" s="140" t="s">
        <v>102</v>
      </c>
      <c r="C91" s="141" t="s">
        <v>43</v>
      </c>
      <c r="D91" s="142">
        <v>0</v>
      </c>
      <c r="E91" s="142">
        <v>0</v>
      </c>
      <c r="F91" s="139">
        <v>0</v>
      </c>
      <c r="G91" s="139">
        <v>0</v>
      </c>
      <c r="H91" s="138" t="s">
        <v>138</v>
      </c>
    </row>
    <row r="92" spans="1:8" ht="16.5" customHeight="1" x14ac:dyDescent="0.3"/>
    <row r="93" spans="1:8" ht="16.5" customHeight="1" x14ac:dyDescent="0.3"/>
    <row r="94" spans="1:8" ht="16.5" customHeight="1" x14ac:dyDescent="0.3"/>
    <row r="95" spans="1:8" ht="16.5" customHeight="1" x14ac:dyDescent="0.3"/>
    <row r="96" spans="1:8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</sheetData>
  <mergeCells count="2">
    <mergeCell ref="A2:I2"/>
    <mergeCell ref="A4:I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2023-05-12T09:00:43Z</cp:lastPrinted>
  <dcterms:created xsi:type="dcterms:W3CDTF">2022-08-12T12:51:27Z</dcterms:created>
  <dcterms:modified xsi:type="dcterms:W3CDTF">2023-06-30T05:34:03Z</dcterms:modified>
</cp:coreProperties>
</file>